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8415" activeTab="0"/>
  </bookViews>
  <sheets>
    <sheet name="Прогноз 2020" sheetId="1" r:id="rId1"/>
  </sheets>
  <definedNames>
    <definedName name="_xlnm.Print_Titles" localSheetId="0">'Прогноз 2020'!$11:$12</definedName>
  </definedNames>
  <calcPr fullCalcOnLoad="1"/>
</workbook>
</file>

<file path=xl/sharedStrings.xml><?xml version="1.0" encoding="utf-8"?>
<sst xmlns="http://schemas.openxmlformats.org/spreadsheetml/2006/main" count="179" uniqueCount="144">
  <si>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</si>
  <si>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</si>
  <si>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</si>
  <si>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</si>
  <si>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</si>
  <si>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</si>
  <si>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</si>
  <si>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</si>
  <si>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</si>
  <si>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</si>
  <si>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высшего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</si>
  <si>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</si>
  <si>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</si>
  <si>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</si>
  <si>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</si>
  <si>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</si>
  <si>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</si>
  <si>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</si>
  <si>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</si>
  <si>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</si>
  <si>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</si>
  <si>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</si>
  <si>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</si>
  <si>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</si>
  <si>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</si>
  <si>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</si>
  <si>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</si>
  <si>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</si>
  <si>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</si>
  <si>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</si>
  <si>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Численность занятых в экономике, тыс. чел.</t>
  </si>
  <si>
    <t>Численность экономически активного населения, тыс. чел.</t>
  </si>
  <si>
    <t>Прибыль (убыток) – сальдо,  тыс. руб.</t>
  </si>
  <si>
    <t>Объем продукции сельского хозяйства всех категорий хозяйств,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</si>
  <si>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</si>
  <si>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</si>
  <si>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Плоды и ягоды,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</si>
  <si>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</si>
  <si>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</si>
  <si>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</si>
  <si>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</si>
  <si>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</si>
  <si>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</si>
  <si>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</si>
  <si>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</si>
  <si>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</si>
  <si>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</si>
  <si>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</si>
  <si>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</si>
  <si>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</si>
  <si>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</si>
  <si>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</si>
  <si>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</si>
  <si>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</si>
  <si>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</si>
  <si>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</si>
  <si>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</si>
  <si>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</si>
  <si>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ИНДИКАТИВНЫЙ ПЛАН</t>
  </si>
  <si>
    <t>Кондитерские изделия, тыс. тонн</t>
  </si>
  <si>
    <t>Плодоовощные консервы, муб</t>
  </si>
  <si>
    <t>Масло сливочное, тыс.тонн</t>
  </si>
  <si>
    <t>Комбикорма, тыс. тонн</t>
  </si>
  <si>
    <t>Вина столовые, тыс. дкл.</t>
  </si>
  <si>
    <t>Кирпич керамический неогнеупорный строительный, млн.усл.кирп.</t>
  </si>
  <si>
    <t>Малый бизнес</t>
  </si>
  <si>
    <t>Количество субъектов малого предпринимательства в расчете на 1000 человек населения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</si>
  <si>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</si>
  <si>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Рис, крупа, тонн</t>
  </si>
  <si>
    <t>Рыбопродукты, тонн</t>
  </si>
  <si>
    <t>Подсолнечник (в весе после доработки) тыс. тонн</t>
  </si>
  <si>
    <t>Виноград - всего, тыс. тонн</t>
  </si>
  <si>
    <t>Количество субъектов малого предпринимательства, всего:</t>
  </si>
  <si>
    <t>Улов рыбы в прудовых и других рыбоводных хозяйствах - всего, тыс. тонн</t>
  </si>
  <si>
    <t>Численность зарегистрированных безработных, чел.</t>
  </si>
  <si>
    <t>Количество детей дошкольного возраста, находящихся в очереди в учреждения дошкольного образования, чел.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</si>
  <si>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</si>
  <si>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</si>
  <si>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</si>
  <si>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</si>
  <si>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в том числе индивидуальных предпринимателей</t>
  </si>
  <si>
    <t xml:space="preserve"> </t>
  </si>
  <si>
    <t>Обеспеченность населения объектами общественного питания, кв.м на 1 тыс. населения</t>
  </si>
  <si>
    <t>Спецодежда, тыс.шт.</t>
  </si>
  <si>
    <t>Обеспеченность населения учреждениями социально-культурной сферы</t>
  </si>
  <si>
    <t>Ввод в эксплуатацию</t>
  </si>
  <si>
    <t>Выпуск специалистов учреждениями</t>
  </si>
  <si>
    <t>Хлеб и хлебобулочные изделия, тыс. тонн</t>
  </si>
  <si>
    <t xml:space="preserve">Скот и птица (в живом весе) - всего, тыс. тонн </t>
  </si>
  <si>
    <t>Молоко - всего, тыс. тонн</t>
  </si>
  <si>
    <t>Яйца - всего, тыс. штук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</si>
  <si>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</si>
  <si>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</si>
  <si>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</si>
  <si>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</si>
  <si>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покрытием, км</t>
  </si>
  <si>
    <t>Протяженность отремонтированных автомобильных дорог местного значения с твердым покрытием, км</t>
  </si>
  <si>
    <t>Прибыль прибыльных крупных и средних предприятий, тыс. рублей</t>
  </si>
  <si>
    <t>Номинальная начисленная среднемесячная заработная плата по крупным и средним предприятиям,  руб.</t>
  </si>
  <si>
    <t>Номинальная начисленная среднемесячная заработная плата по полному кругу предприятий,  руб.</t>
  </si>
  <si>
    <t>Фонд заработной платы по полному кругу предприятий и организаций, тыс. руб.</t>
  </si>
  <si>
    <t>Крупа, мука грубого помола, гранулы и прочие продукты из зерновых культур, тыс. тонн</t>
  </si>
  <si>
    <t>Сыры и продукты сырные, тыс. тонн</t>
  </si>
  <si>
    <t xml:space="preserve">                                               </t>
  </si>
  <si>
    <t>Количество организаций, зарегистрированных на территории городского поселения - всего, единиц</t>
  </si>
  <si>
    <t>КФХ</t>
  </si>
  <si>
    <t xml:space="preserve"> в личных подсобных хозяйствах</t>
  </si>
  <si>
    <t>в том числе КФХ</t>
  </si>
  <si>
    <t>в личных подсобных хозяйствах</t>
  </si>
  <si>
    <t xml:space="preserve">в том числе ЗАО фирма  "Агрокомплекс" птицефабрика "Славянская"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</si>
  <si>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</si>
  <si>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  индивидуальные предприниматели</t>
  </si>
  <si>
    <t>в том числе:   юридические лица</t>
  </si>
  <si>
    <t>Е.Н. Кошель</t>
  </si>
  <si>
    <t>Убыток крупных и средних предприятий, тыс. руб.</t>
  </si>
  <si>
    <t>2018 год</t>
  </si>
  <si>
    <t>Молоко жидкое обработанное, включая молоко для детского питания, тыс. тонн</t>
  </si>
  <si>
    <t>Чай зеленый (неферментированный), чай черный (ферментированный) в упаковках массой не более 3 кг, тонн</t>
  </si>
  <si>
    <t>Заместитель главы Славянского городского поселения Славянского района по экономике, финансам и бюджету, начальник отдела финансов, экономики и торговли</t>
  </si>
  <si>
    <t>Блоки и прочие изделия сборные строительные для зданий и сооружений из цемента, бетона или искуственного камня,тыс.куб.м.</t>
  </si>
  <si>
    <t>Газойли, тыс. тонн</t>
  </si>
  <si>
    <t xml:space="preserve">2019 год                   в %                             к 2018 году </t>
  </si>
  <si>
    <t xml:space="preserve"> социально-экономического развития Славянского городского поселения Славянского района на  2020год</t>
  </si>
  <si>
    <t>2020 год</t>
  </si>
  <si>
    <t>Нефть, поступившая на переработку, тыс. тонн</t>
  </si>
  <si>
    <t>Дистилляты тяжелые, тыс. тонн</t>
  </si>
  <si>
    <t xml:space="preserve">                                                        Совета Славянского городского поселения </t>
  </si>
  <si>
    <t xml:space="preserve">                                                         Славянского района (четвертого созыва)</t>
  </si>
  <si>
    <t xml:space="preserve">                                                        ПРИЛОЖЕНИЕ </t>
  </si>
  <si>
    <t>2019 год</t>
  </si>
  <si>
    <t xml:space="preserve">           </t>
  </si>
  <si>
    <t>Среднегодовая численность постоянного населения – всего,                 тыс. чел.</t>
  </si>
  <si>
    <t>Фонд заработной платы по крупным и средним предприятиям и организациям, тыс. руб.</t>
  </si>
  <si>
    <t>Добыча полезных ископаемых,                          тыс. руб.</t>
  </si>
  <si>
    <t>Производство и распределение электроэнергии, газа и воды,                тыс. руб.</t>
  </si>
  <si>
    <t>Обрабатывающие производства,        тыс. руб.</t>
  </si>
  <si>
    <t>Объем платных услуг населению по крупным и средним организациям,                тыс. руб.</t>
  </si>
  <si>
    <t>Оборот розничной торговли,                 тыс. руб.</t>
  </si>
  <si>
    <t>Оборот общественного питания,           тыс. руб.</t>
  </si>
  <si>
    <t>Объем работ, выполненных собственными силами по виду деятельности строительство,                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</si>
  <si>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 тыс. руб.</t>
  </si>
  <si>
    <t>Численность детей в  дошкольных  образовательных учреждениях,        тыс. чел.</t>
  </si>
  <si>
    <r>
      <t xml:space="preserve">                                                           </t>
    </r>
    <r>
      <rPr>
        <sz val="14"/>
        <rFont val="Times New Roman"/>
        <family val="1"/>
      </rPr>
      <t xml:space="preserve">к решению третьей сесии </t>
    </r>
  </si>
  <si>
    <t xml:space="preserve">                                                                от 28.11.2019г.  № 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</si>
</sst>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00"/>
    <numFmt numFmtId="181" formatCode="_-* #,##0.00\ _р_._-;\-* #,##0.00\ _р_._-;_-* &quot;-&quot;??\ _р_._-;_-@_-"/>
    <numFmt numFmtId="182" formatCode="#,##0_ ;[Red]\-#,##0\ "/>
    <numFmt numFmtId="183" formatCode="#,##0.0"/>
  </numFmts>
  <fonts count="5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183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176" fontId="1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76" fontId="1" fillId="33" borderId="10" xfId="0" applyNumberFormat="1" applyFont="1" applyFill="1" applyBorder="1" applyAlignment="1">
      <alignment/>
    </xf>
    <xf numFmtId="180" fontId="10" fillId="33" borderId="10" xfId="0" applyNumberFormat="1" applyFont="1" applyFill="1" applyBorder="1" applyAlignment="1">
      <alignment/>
    </xf>
    <xf numFmtId="183" fontId="1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180" fontId="10" fillId="33" borderId="11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176" fontId="10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 indent="3"/>
    </xf>
    <xf numFmtId="0" fontId="1" fillId="33" borderId="1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176" fontId="10" fillId="33" borderId="11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/>
    </xf>
    <xf numFmtId="177" fontId="10" fillId="33" borderId="11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77" fontId="10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/>
    </xf>
    <xf numFmtId="183" fontId="10" fillId="33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176" fontId="1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/>
    </xf>
    <xf numFmtId="183" fontId="1" fillId="33" borderId="1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 wrapText="1"/>
    </xf>
    <xf numFmtId="0" fontId="53" fillId="33" borderId="0" xfId="0" applyFont="1" applyFill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176" fontId="13" fillId="33" borderId="0" xfId="0" applyNumberFormat="1" applyFont="1" applyFill="1" applyBorder="1" applyAlignment="1">
      <alignment vertical="top" wrapText="1"/>
    </xf>
    <xf numFmtId="183" fontId="1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2" fontId="12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horizontal="right"/>
    </xf>
    <xf numFmtId="2" fontId="1" fillId="33" borderId="0" xfId="0" applyNumberFormat="1" applyFont="1" applyFill="1" applyBorder="1" applyAlignment="1">
      <alignment vertical="center"/>
    </xf>
    <xf numFmtId="176" fontId="1" fillId="33" borderId="0" xfId="0" applyNumberFormat="1" applyFont="1" applyFill="1" applyBorder="1" applyAlignment="1">
      <alignment vertical="top" wrapText="1"/>
    </xf>
    <xf numFmtId="0" fontId="8" fillId="33" borderId="0" xfId="0" applyFont="1" applyFill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176" fontId="12" fillId="33" borderId="12" xfId="0" applyNumberFormat="1" applyFont="1" applyFill="1" applyBorder="1" applyAlignment="1">
      <alignment horizontal="left" vertical="top" wrapText="1"/>
    </xf>
    <xf numFmtId="176" fontId="12" fillId="33" borderId="0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6" fontId="12" fillId="33" borderId="0" xfId="0" applyNumberFormat="1" applyFont="1" applyFill="1" applyBorder="1" applyAlignment="1">
      <alignment horizontal="center" wrapText="1"/>
    </xf>
    <xf numFmtId="176" fontId="12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53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176" fontId="1" fillId="33" borderId="10" xfId="0" applyNumberFormat="1" applyFont="1" applyFill="1" applyBorder="1" applyAlignment="1">
      <alignment horizontal="left" vertical="top" wrapText="1"/>
    </xf>
    <xf numFmtId="176" fontId="1" fillId="33" borderId="13" xfId="0" applyNumberFormat="1" applyFont="1" applyFill="1" applyBorder="1" applyAlignment="1">
      <alignment horizontal="left" vertical="top" wrapText="1"/>
    </xf>
    <xf numFmtId="176" fontId="1" fillId="33" borderId="14" xfId="0" applyNumberFormat="1" applyFont="1" applyFill="1" applyBorder="1" applyAlignment="1">
      <alignment horizontal="left" vertical="top" wrapText="1"/>
    </xf>
    <xf numFmtId="176" fontId="1" fillId="33" borderId="15" xfId="0" applyNumberFormat="1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right"/>
    </xf>
    <xf numFmtId="176" fontId="12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right" wrapText="1"/>
    </xf>
    <xf numFmtId="176" fontId="11" fillId="33" borderId="12" xfId="0" applyNumberFormat="1" applyFont="1" applyFill="1" applyBorder="1" applyAlignment="1">
      <alignment horizontal="left" vertical="top" wrapText="1"/>
    </xf>
    <xf numFmtId="176" fontId="11" fillId="33" borderId="0" xfId="0" applyNumberFormat="1" applyFont="1" applyFill="1" applyBorder="1" applyAlignment="1">
      <alignment horizontal="left" vertical="top" wrapText="1"/>
    </xf>
    <xf numFmtId="176" fontId="12" fillId="33" borderId="12" xfId="0" applyNumberFormat="1" applyFont="1" applyFill="1" applyBorder="1" applyAlignment="1">
      <alignment horizontal="center" wrapText="1"/>
    </xf>
    <xf numFmtId="183" fontId="12" fillId="33" borderId="12" xfId="0" applyNumberFormat="1" applyFont="1" applyFill="1" applyBorder="1" applyAlignment="1">
      <alignment horizontal="left" vertical="top" wrapText="1"/>
    </xf>
    <xf numFmtId="183" fontId="12" fillId="33" borderId="0" xfId="0" applyNumberFormat="1" applyFont="1" applyFill="1" applyBorder="1" applyAlignment="1">
      <alignment horizontal="left" vertical="top" wrapText="1"/>
    </xf>
    <xf numFmtId="176" fontId="13" fillId="33" borderId="12" xfId="0" applyNumberFormat="1" applyFont="1" applyFill="1" applyBorder="1" applyAlignment="1">
      <alignment horizontal="left" vertical="top" wrapText="1"/>
    </xf>
    <xf numFmtId="176" fontId="13" fillId="33" borderId="0" xfId="0" applyNumberFormat="1" applyFont="1" applyFill="1" applyBorder="1" applyAlignment="1">
      <alignment horizontal="left" vertical="top" wrapText="1"/>
    </xf>
    <xf numFmtId="176" fontId="13" fillId="33" borderId="12" xfId="0" applyNumberFormat="1" applyFont="1" applyFill="1" applyBorder="1" applyAlignment="1">
      <alignment horizontal="left" wrapText="1"/>
    </xf>
    <xf numFmtId="176" fontId="13" fillId="33" borderId="0" xfId="0" applyNumberFormat="1" applyFont="1" applyFill="1" applyBorder="1" applyAlignment="1">
      <alignment horizontal="left" wrapText="1"/>
    </xf>
    <xf numFmtId="176" fontId="12" fillId="33" borderId="0" xfId="0" applyNumberFormat="1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left" vertical="top" wrapText="1"/>
    </xf>
    <xf numFmtId="176" fontId="1" fillId="33" borderId="0" xfId="0" applyNumberFormat="1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7"/>
  <sheetViews>
    <sheetView tabSelected="1" workbookViewId="0" topLeftCell="A1">
      <selection activeCell="V5" sqref="V5"/>
    </sheetView>
  </sheetViews>
  <sheetFormatPr defaultColWidth="9.00390625" defaultRowHeight="12.75"/>
  <cols>
    <col min="1" max="1" width="33.375" style="1" customWidth="1"/>
    <col min="2" max="2" width="12.625" style="1" customWidth="1"/>
    <col min="3" max="3" width="13.375" style="1" customWidth="1"/>
    <col min="4" max="4" width="7.125" style="1" customWidth="1"/>
    <col min="5" max="5" width="12.25390625" style="1" customWidth="1"/>
    <col min="6" max="6" width="7.75390625" style="1" customWidth="1"/>
    <col min="7" max="7" width="15.875" style="1" customWidth="1"/>
    <col min="8" max="8" width="12.875" style="1" customWidth="1"/>
    <col min="9" max="9" width="11.00390625" style="1" bestFit="1" customWidth="1"/>
    <col min="10" max="16384" width="9.125" style="1" customWidth="1"/>
  </cols>
  <sheetData>
    <row r="1" spans="1:9" ht="20.25" customHeight="1">
      <c r="A1" s="70" t="s">
        <v>128</v>
      </c>
      <c r="B1" s="70"/>
      <c r="C1" s="70"/>
      <c r="D1" s="70"/>
      <c r="E1" s="70"/>
      <c r="F1" s="70"/>
      <c r="G1" s="43"/>
      <c r="H1" s="43"/>
      <c r="I1" s="43"/>
    </row>
    <row r="2" spans="1:9" ht="16.5" customHeight="1">
      <c r="A2" s="71" t="s">
        <v>142</v>
      </c>
      <c r="B2" s="71"/>
      <c r="C2" s="71"/>
      <c r="D2" s="71"/>
      <c r="E2" s="71"/>
      <c r="F2" s="71"/>
      <c r="G2" s="44"/>
      <c r="H2" s="43"/>
      <c r="I2" s="43"/>
    </row>
    <row r="3" spans="1:9" ht="19.5" customHeight="1">
      <c r="A3" s="70" t="s">
        <v>126</v>
      </c>
      <c r="B3" s="70"/>
      <c r="C3" s="70"/>
      <c r="D3" s="70"/>
      <c r="E3" s="70"/>
      <c r="F3" s="70"/>
      <c r="G3" s="43"/>
      <c r="H3" s="43"/>
      <c r="I3" s="43"/>
    </row>
    <row r="4" spans="1:9" ht="18.75" customHeight="1">
      <c r="A4" s="70" t="s">
        <v>127</v>
      </c>
      <c r="B4" s="70"/>
      <c r="C4" s="70"/>
      <c r="D4" s="70"/>
      <c r="E4" s="70"/>
      <c r="F4" s="70"/>
      <c r="G4" s="43"/>
      <c r="H4" s="43"/>
      <c r="I4" s="43"/>
    </row>
    <row r="5" spans="1:9" ht="20.25" customHeight="1">
      <c r="A5" s="70" t="s">
        <v>143</v>
      </c>
      <c r="B5" s="70"/>
      <c r="C5" s="70"/>
      <c r="D5" s="70"/>
      <c r="E5" s="70"/>
      <c r="F5" s="70"/>
      <c r="G5" s="44"/>
      <c r="H5" s="43"/>
      <c r="I5" s="43"/>
    </row>
    <row r="6" spans="1:9" ht="15.75" customHeight="1">
      <c r="A6" s="43"/>
      <c r="B6" s="57"/>
      <c r="C6" s="57"/>
      <c r="D6" s="57"/>
      <c r="E6" s="57"/>
      <c r="F6" s="57"/>
      <c r="G6" s="43"/>
      <c r="H6" s="43"/>
      <c r="I6" s="43"/>
    </row>
    <row r="7" spans="1:7" ht="21" customHeight="1">
      <c r="A7" s="72" t="s">
        <v>58</v>
      </c>
      <c r="B7" s="72"/>
      <c r="C7" s="72"/>
      <c r="D7" s="72"/>
      <c r="E7" s="72"/>
      <c r="F7" s="72"/>
      <c r="G7" s="46"/>
    </row>
    <row r="8" spans="1:7" ht="46.5" customHeight="1">
      <c r="A8" s="69" t="s">
        <v>122</v>
      </c>
      <c r="B8" s="69"/>
      <c r="C8" s="69"/>
      <c r="D8" s="69"/>
      <c r="E8" s="69"/>
      <c r="F8" s="69"/>
      <c r="G8" s="45"/>
    </row>
    <row r="9" spans="1:7" ht="13.5" customHeight="1">
      <c r="A9" s="69"/>
      <c r="B9" s="69"/>
      <c r="C9" s="69"/>
      <c r="D9" s="69"/>
      <c r="E9" s="69"/>
      <c r="F9" s="69"/>
      <c r="G9" s="45"/>
    </row>
    <row r="10" spans="1:7" ht="18.75" customHeight="1">
      <c r="A10" s="45"/>
      <c r="B10" s="58"/>
      <c r="C10" s="58"/>
      <c r="D10" s="58"/>
      <c r="E10" s="58"/>
      <c r="F10" s="58"/>
      <c r="G10" s="45"/>
    </row>
    <row r="11" spans="1:7" s="6" customFormat="1" ht="26.25" customHeight="1">
      <c r="A11" s="91" t="s">
        <v>0</v>
      </c>
      <c r="B11" s="8" t="s">
        <v>115</v>
      </c>
      <c r="C11" s="8" t="s">
        <v>129</v>
      </c>
      <c r="D11" s="93" t="s">
        <v>121</v>
      </c>
      <c r="E11" s="9" t="s">
        <v>123</v>
      </c>
      <c r="F11" s="93" t="s">
        <v>130</v>
      </c>
      <c r="G11" s="47"/>
    </row>
    <row r="12" spans="1:7" s="6" customFormat="1" ht="32.25" customHeight="1">
      <c r="A12" s="92"/>
      <c r="B12" s="8" t="s">
        <v>1</v>
      </c>
      <c r="C12" s="8" t="s">
        <v>19</v>
      </c>
      <c r="D12" s="94"/>
      <c r="E12" s="59" t="s">
        <v>20</v>
      </c>
      <c r="F12" s="94"/>
      <c r="G12" s="47"/>
    </row>
    <row r="13" spans="1:7" s="6" customFormat="1" ht="42.75" customHeight="1">
      <c r="A13" s="13" t="s">
        <v>131</v>
      </c>
      <c r="B13" s="29">
        <v>66.829</v>
      </c>
      <c r="C13" s="14">
        <v>67.08</v>
      </c>
      <c r="D13" s="10">
        <f>C13/B13*100</f>
        <v>100.37558544943064</v>
      </c>
      <c r="E13" s="14">
        <v>67.348</v>
      </c>
      <c r="F13" s="10">
        <f>E13/C13*100</f>
        <v>100.3995229576625</v>
      </c>
      <c r="G13" s="7"/>
    </row>
    <row r="14" spans="1:7" s="6" customFormat="1" ht="30">
      <c r="A14" s="13" t="s">
        <v>31</v>
      </c>
      <c r="B14" s="11">
        <v>39.67</v>
      </c>
      <c r="C14" s="11">
        <v>39.67</v>
      </c>
      <c r="D14" s="10">
        <f aca="true" t="shared" si="0" ref="D14:D27">C14/B14*100</f>
        <v>100</v>
      </c>
      <c r="E14" s="11">
        <v>39.68</v>
      </c>
      <c r="F14" s="10">
        <f aca="true" t="shared" si="1" ref="F14:F27">E14/C14*100</f>
        <v>100.02520796571717</v>
      </c>
      <c r="G14" s="7"/>
    </row>
    <row r="15" spans="1:7" s="6" customFormat="1" ht="30">
      <c r="A15" s="13" t="s">
        <v>30</v>
      </c>
      <c r="B15" s="11">
        <v>36.915</v>
      </c>
      <c r="C15" s="14">
        <v>36.915</v>
      </c>
      <c r="D15" s="10">
        <f t="shared" si="0"/>
        <v>100</v>
      </c>
      <c r="E15" s="14">
        <v>36.92</v>
      </c>
      <c r="F15" s="10">
        <f t="shared" si="1"/>
        <v>100.01354462955439</v>
      </c>
      <c r="G15" s="7"/>
    </row>
    <row r="16" spans="1:7" s="6" customFormat="1" ht="44.25" customHeight="1">
      <c r="A16" s="13" t="s">
        <v>99</v>
      </c>
      <c r="B16" s="12">
        <v>30291.6</v>
      </c>
      <c r="C16" s="15">
        <v>31200</v>
      </c>
      <c r="D16" s="10">
        <f t="shared" si="0"/>
        <v>102.99885116666007</v>
      </c>
      <c r="E16" s="15">
        <v>32140</v>
      </c>
      <c r="F16" s="10">
        <f t="shared" si="1"/>
        <v>103.0128205128205</v>
      </c>
      <c r="G16" s="7"/>
    </row>
    <row r="17" spans="1:7" s="6" customFormat="1" ht="58.5" customHeight="1">
      <c r="A17" s="13" t="s">
        <v>98</v>
      </c>
      <c r="B17" s="17">
        <v>33035.3</v>
      </c>
      <c r="C17" s="15">
        <v>34210</v>
      </c>
      <c r="D17" s="10">
        <f t="shared" si="0"/>
        <v>103.55589324147199</v>
      </c>
      <c r="E17" s="15">
        <v>35578</v>
      </c>
      <c r="F17" s="10">
        <f t="shared" si="1"/>
        <v>103.99883075124232</v>
      </c>
      <c r="G17" s="7"/>
    </row>
    <row r="18" spans="1:7" s="6" customFormat="1" ht="32.25" customHeight="1">
      <c r="A18" s="13" t="s">
        <v>74</v>
      </c>
      <c r="B18" s="12">
        <v>148</v>
      </c>
      <c r="C18" s="34">
        <v>171</v>
      </c>
      <c r="D18" s="10">
        <f t="shared" si="0"/>
        <v>115.54054054054055</v>
      </c>
      <c r="E18" s="12">
        <v>170</v>
      </c>
      <c r="F18" s="10">
        <f t="shared" si="1"/>
        <v>99.41520467836257</v>
      </c>
      <c r="G18" s="7"/>
    </row>
    <row r="19" spans="1:7" s="6" customFormat="1" ht="62.25" customHeight="1">
      <c r="A19" s="13" t="s">
        <v>29</v>
      </c>
      <c r="B19" s="12">
        <v>0.5</v>
      </c>
      <c r="C19" s="16">
        <v>0.5</v>
      </c>
      <c r="D19" s="10">
        <f t="shared" si="0"/>
        <v>100</v>
      </c>
      <c r="E19" s="12">
        <v>0.5</v>
      </c>
      <c r="F19" s="10">
        <f t="shared" si="1"/>
        <v>100</v>
      </c>
      <c r="G19" s="7"/>
    </row>
    <row r="20" spans="1:7" s="6" customFormat="1" ht="30" customHeight="1">
      <c r="A20" s="13" t="s">
        <v>97</v>
      </c>
      <c r="B20" s="17">
        <v>475594</v>
      </c>
      <c r="C20" s="17">
        <v>566338</v>
      </c>
      <c r="D20" s="10">
        <f t="shared" si="0"/>
        <v>119.0801397830923</v>
      </c>
      <c r="E20" s="17">
        <v>582178</v>
      </c>
      <c r="F20" s="10">
        <f t="shared" si="1"/>
        <v>102.79691632911793</v>
      </c>
      <c r="G20" s="7"/>
    </row>
    <row r="21" spans="1:9" s="6" customFormat="1" ht="29.25" customHeight="1">
      <c r="A21" s="13" t="s">
        <v>114</v>
      </c>
      <c r="B21" s="17">
        <v>31638</v>
      </c>
      <c r="C21" s="17">
        <v>24296</v>
      </c>
      <c r="D21" s="10">
        <f t="shared" si="0"/>
        <v>76.79372905999115</v>
      </c>
      <c r="E21" s="17">
        <v>15500</v>
      </c>
      <c r="F21" s="10">
        <f t="shared" si="1"/>
        <v>63.79650971353309</v>
      </c>
      <c r="G21" s="95"/>
      <c r="H21" s="96"/>
      <c r="I21" s="48"/>
    </row>
    <row r="22" spans="1:7" s="6" customFormat="1" ht="31.5" customHeight="1">
      <c r="A22" s="13" t="s">
        <v>32</v>
      </c>
      <c r="B22" s="17">
        <v>443956</v>
      </c>
      <c r="C22" s="17">
        <v>416120</v>
      </c>
      <c r="D22" s="10">
        <f t="shared" si="0"/>
        <v>93.73000928019893</v>
      </c>
      <c r="E22" s="17">
        <f>E20-E21</f>
        <v>566678</v>
      </c>
      <c r="F22" s="10">
        <f t="shared" si="1"/>
        <v>136.18138998365856</v>
      </c>
      <c r="G22" s="7"/>
    </row>
    <row r="23" spans="1:7" s="6" customFormat="1" ht="42.75" customHeight="1">
      <c r="A23" s="13" t="s">
        <v>100</v>
      </c>
      <c r="B23" s="17">
        <v>7442000</v>
      </c>
      <c r="C23" s="12">
        <v>7480237</v>
      </c>
      <c r="D23" s="10">
        <f t="shared" si="0"/>
        <v>100.513800053749</v>
      </c>
      <c r="E23" s="12">
        <v>7629840</v>
      </c>
      <c r="F23" s="10">
        <f t="shared" si="1"/>
        <v>101.99997673870493</v>
      </c>
      <c r="G23" s="7"/>
    </row>
    <row r="24" spans="1:7" s="6" customFormat="1" ht="43.5" customHeight="1">
      <c r="A24" s="13" t="s">
        <v>132</v>
      </c>
      <c r="B24" s="17">
        <v>5892828.4</v>
      </c>
      <c r="C24" s="12">
        <v>6010555</v>
      </c>
      <c r="D24" s="10">
        <f t="shared" si="0"/>
        <v>101.99779447166661</v>
      </c>
      <c r="E24" s="12">
        <v>6190870</v>
      </c>
      <c r="F24" s="10">
        <f t="shared" si="1"/>
        <v>102.99997254829213</v>
      </c>
      <c r="G24" s="7"/>
    </row>
    <row r="25" spans="1:11" s="6" customFormat="1" ht="30.75" customHeight="1">
      <c r="A25" s="13" t="s">
        <v>133</v>
      </c>
      <c r="B25" s="17">
        <v>2606391</v>
      </c>
      <c r="C25" s="17">
        <v>3956137</v>
      </c>
      <c r="D25" s="10">
        <f t="shared" si="0"/>
        <v>151.78601368712523</v>
      </c>
      <c r="E25" s="12">
        <v>4035260</v>
      </c>
      <c r="F25" s="10">
        <f t="shared" si="1"/>
        <v>102.00000657206765</v>
      </c>
      <c r="G25" s="86"/>
      <c r="H25" s="87"/>
      <c r="I25" s="87"/>
      <c r="J25" s="87"/>
      <c r="K25" s="87"/>
    </row>
    <row r="26" spans="1:11" s="6" customFormat="1" ht="30" customHeight="1">
      <c r="A26" s="13" t="s">
        <v>135</v>
      </c>
      <c r="B26" s="15">
        <v>106079809</v>
      </c>
      <c r="C26" s="17">
        <v>110531918</v>
      </c>
      <c r="D26" s="10">
        <f t="shared" si="0"/>
        <v>104.19694288853782</v>
      </c>
      <c r="E26" s="17">
        <v>113847876</v>
      </c>
      <c r="F26" s="10">
        <f t="shared" si="1"/>
        <v>103.00000041616939</v>
      </c>
      <c r="G26" s="86"/>
      <c r="H26" s="87"/>
      <c r="I26" s="87"/>
      <c r="J26" s="87"/>
      <c r="K26" s="87"/>
    </row>
    <row r="27" spans="1:7" s="6" customFormat="1" ht="43.5" customHeight="1">
      <c r="A27" s="18" t="s">
        <v>134</v>
      </c>
      <c r="B27" s="17">
        <v>679462.9</v>
      </c>
      <c r="C27" s="17">
        <v>713436</v>
      </c>
      <c r="D27" s="10">
        <f t="shared" si="0"/>
        <v>104.99999337712185</v>
      </c>
      <c r="E27" s="17">
        <v>741973</v>
      </c>
      <c r="F27" s="10">
        <f t="shared" si="1"/>
        <v>103.99993832663337</v>
      </c>
      <c r="G27" s="7"/>
    </row>
    <row r="28" spans="1:9" s="6" customFormat="1" ht="27" customHeight="1">
      <c r="A28" s="64" t="s">
        <v>24</v>
      </c>
      <c r="B28" s="65"/>
      <c r="C28" s="65"/>
      <c r="D28" s="65"/>
      <c r="E28" s="65"/>
      <c r="F28" s="66"/>
      <c r="G28" s="35" t="s">
        <v>81</v>
      </c>
      <c r="I28" s="6" t="s">
        <v>103</v>
      </c>
    </row>
    <row r="29" spans="1:7" s="6" customFormat="1" ht="15" hidden="1">
      <c r="A29" s="13" t="s">
        <v>68</v>
      </c>
      <c r="B29" s="5"/>
      <c r="C29" s="5"/>
      <c r="D29" s="5"/>
      <c r="E29" s="5"/>
      <c r="F29" s="10"/>
      <c r="G29" s="7"/>
    </row>
    <row r="30" spans="1:7" s="6" customFormat="1" ht="15" hidden="1">
      <c r="A30" s="13" t="s">
        <v>69</v>
      </c>
      <c r="B30" s="5"/>
      <c r="C30" s="5"/>
      <c r="D30" s="5"/>
      <c r="E30" s="5"/>
      <c r="F30" s="10"/>
      <c r="G30" s="7"/>
    </row>
    <row r="31" spans="1:12" s="6" customFormat="1" ht="29.25" customHeight="1">
      <c r="A31" s="13" t="s">
        <v>87</v>
      </c>
      <c r="B31" s="29">
        <v>5.54</v>
      </c>
      <c r="C31" s="11">
        <v>4.66</v>
      </c>
      <c r="D31" s="10">
        <f aca="true" t="shared" si="2" ref="D31:D50">C31/B31*100</f>
        <v>84.11552346570397</v>
      </c>
      <c r="E31" s="11">
        <v>4.766</v>
      </c>
      <c r="F31" s="10">
        <f aca="true" t="shared" si="3" ref="F31:F50">E31/C31*100</f>
        <v>102.27467811158799</v>
      </c>
      <c r="G31" s="88"/>
      <c r="H31" s="89"/>
      <c r="I31" s="89"/>
      <c r="J31" s="89"/>
      <c r="K31" s="49"/>
      <c r="L31" s="49"/>
    </row>
    <row r="32" spans="1:12" s="6" customFormat="1" ht="15.75">
      <c r="A32" s="20" t="s">
        <v>59</v>
      </c>
      <c r="B32" s="29">
        <v>0.062</v>
      </c>
      <c r="C32" s="11">
        <v>0.051</v>
      </c>
      <c r="D32" s="10">
        <f t="shared" si="2"/>
        <v>82.25806451612902</v>
      </c>
      <c r="E32" s="11">
        <v>0.052</v>
      </c>
      <c r="F32" s="10">
        <f t="shared" si="3"/>
        <v>101.96078431372548</v>
      </c>
      <c r="G32" s="88"/>
      <c r="H32" s="89"/>
      <c r="I32" s="89"/>
      <c r="J32" s="89"/>
      <c r="K32" s="49"/>
      <c r="L32" s="49"/>
    </row>
    <row r="33" spans="1:7" s="6" customFormat="1" ht="15.75">
      <c r="A33" s="13" t="s">
        <v>60</v>
      </c>
      <c r="B33" s="29">
        <v>211.362</v>
      </c>
      <c r="C33" s="11">
        <v>216.848</v>
      </c>
      <c r="D33" s="10">
        <f t="shared" si="2"/>
        <v>102.59554697627769</v>
      </c>
      <c r="E33" s="11">
        <v>223.754</v>
      </c>
      <c r="F33" s="10">
        <f t="shared" si="3"/>
        <v>103.18471925035047</v>
      </c>
      <c r="G33" s="7"/>
    </row>
    <row r="34" spans="1:7" s="6" customFormat="1" ht="44.25" customHeight="1">
      <c r="A34" s="13" t="s">
        <v>116</v>
      </c>
      <c r="B34" s="30">
        <v>13.267</v>
      </c>
      <c r="C34" s="11">
        <v>14.85</v>
      </c>
      <c r="D34" s="10">
        <f t="shared" si="2"/>
        <v>111.93186100851737</v>
      </c>
      <c r="E34" s="11">
        <v>15.37</v>
      </c>
      <c r="F34" s="10">
        <f t="shared" si="3"/>
        <v>103.50168350168349</v>
      </c>
      <c r="G34" s="7"/>
    </row>
    <row r="35" spans="1:11" s="6" customFormat="1" ht="15" customHeight="1">
      <c r="A35" s="13" t="s">
        <v>61</v>
      </c>
      <c r="B35" s="29">
        <v>0.133</v>
      </c>
      <c r="C35" s="11">
        <v>0.094</v>
      </c>
      <c r="D35" s="10">
        <f>C35/B35*100</f>
        <v>70.67669172932331</v>
      </c>
      <c r="E35" s="11">
        <v>0.095</v>
      </c>
      <c r="F35" s="10">
        <f t="shared" si="3"/>
        <v>101.06382978723406</v>
      </c>
      <c r="G35" s="62"/>
      <c r="H35" s="63"/>
      <c r="I35" s="63"/>
      <c r="J35" s="63"/>
      <c r="K35" s="63"/>
    </row>
    <row r="36" spans="1:11" s="6" customFormat="1" ht="25.5" customHeight="1">
      <c r="A36" s="13" t="s">
        <v>102</v>
      </c>
      <c r="B36" s="29">
        <v>0.917</v>
      </c>
      <c r="C36" s="11">
        <v>0.817</v>
      </c>
      <c r="D36" s="10">
        <f t="shared" si="2"/>
        <v>89.09487459105779</v>
      </c>
      <c r="E36" s="11">
        <v>0.832</v>
      </c>
      <c r="F36" s="10">
        <f t="shared" si="3"/>
        <v>101.8359853121175</v>
      </c>
      <c r="G36" s="63"/>
      <c r="H36" s="63"/>
      <c r="I36" s="63"/>
      <c r="J36" s="63"/>
      <c r="K36" s="63"/>
    </row>
    <row r="37" spans="1:18" s="6" customFormat="1" ht="45">
      <c r="A37" s="13" t="s">
        <v>101</v>
      </c>
      <c r="B37" s="29">
        <v>6.859</v>
      </c>
      <c r="C37" s="11">
        <v>9.563</v>
      </c>
      <c r="D37" s="10">
        <f t="shared" si="2"/>
        <v>139.42265636390147</v>
      </c>
      <c r="E37" s="19">
        <v>9.65</v>
      </c>
      <c r="F37" s="10">
        <f t="shared" si="3"/>
        <v>100.90975635260901</v>
      </c>
      <c r="G37" s="7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s="6" customFormat="1" ht="15.75">
      <c r="A38" s="13" t="s">
        <v>62</v>
      </c>
      <c r="B38" s="29">
        <v>17.734</v>
      </c>
      <c r="C38" s="12">
        <v>20.7</v>
      </c>
      <c r="D38" s="10">
        <f t="shared" si="2"/>
        <v>116.72493515281379</v>
      </c>
      <c r="E38" s="12">
        <v>20.8</v>
      </c>
      <c r="F38" s="10">
        <f t="shared" si="3"/>
        <v>100.48309178743962</v>
      </c>
      <c r="G38" s="37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52"/>
    </row>
    <row r="39" spans="1:33" s="6" customFormat="1" ht="33.75" customHeight="1">
      <c r="A39" s="13" t="s">
        <v>83</v>
      </c>
      <c r="B39" s="27">
        <v>126.14</v>
      </c>
      <c r="C39" s="12">
        <v>131.5</v>
      </c>
      <c r="D39" s="10">
        <f>C39/B39*100</f>
        <v>104.24924686855874</v>
      </c>
      <c r="E39" s="12">
        <v>40.5</v>
      </c>
      <c r="F39" s="10">
        <f t="shared" si="3"/>
        <v>30.798479087452474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61"/>
      <c r="R39" s="61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18" s="6" customFormat="1" ht="15.75">
      <c r="A40" s="13" t="s">
        <v>63</v>
      </c>
      <c r="B40" s="31">
        <v>318.9</v>
      </c>
      <c r="C40" s="12">
        <v>605.2</v>
      </c>
      <c r="D40" s="10">
        <f t="shared" si="2"/>
        <v>189.77735967387898</v>
      </c>
      <c r="E40" s="12">
        <v>614.1</v>
      </c>
      <c r="F40" s="10">
        <f t="shared" si="3"/>
        <v>101.47058823529412</v>
      </c>
      <c r="G40" s="63"/>
      <c r="H40" s="63"/>
      <c r="I40" s="63"/>
      <c r="J40" s="63"/>
      <c r="K40" s="63"/>
      <c r="L40" s="63"/>
      <c r="M40" s="52"/>
      <c r="N40" s="52"/>
      <c r="O40" s="52"/>
      <c r="P40" s="52"/>
      <c r="Q40" s="52"/>
      <c r="R40" s="52"/>
    </row>
    <row r="41" spans="1:18" s="6" customFormat="1" ht="75">
      <c r="A41" s="13" t="s">
        <v>117</v>
      </c>
      <c r="B41" s="31">
        <v>636.3</v>
      </c>
      <c r="C41" s="12">
        <v>660</v>
      </c>
      <c r="D41" s="10">
        <f t="shared" si="2"/>
        <v>103.72465818010372</v>
      </c>
      <c r="E41" s="12">
        <v>690</v>
      </c>
      <c r="F41" s="10">
        <f t="shared" si="3"/>
        <v>104.54545454545455</v>
      </c>
      <c r="G41" s="63"/>
      <c r="H41" s="63"/>
      <c r="I41" s="63"/>
      <c r="J41" s="63"/>
      <c r="K41" s="63"/>
      <c r="L41" s="63"/>
      <c r="M41" s="52"/>
      <c r="N41" s="52"/>
      <c r="O41" s="52"/>
      <c r="P41" s="52"/>
      <c r="Q41" s="52"/>
      <c r="R41" s="52"/>
    </row>
    <row r="42" spans="1:7" s="6" customFormat="1" ht="30">
      <c r="A42" s="13" t="s">
        <v>124</v>
      </c>
      <c r="B42" s="10">
        <v>3133.8</v>
      </c>
      <c r="C42" s="12">
        <v>3237.1</v>
      </c>
      <c r="D42" s="10">
        <f t="shared" si="2"/>
        <v>103.29631756972364</v>
      </c>
      <c r="E42" s="12">
        <v>3373.1</v>
      </c>
      <c r="F42" s="10">
        <f t="shared" si="3"/>
        <v>104.20129127923141</v>
      </c>
      <c r="G42" s="7"/>
    </row>
    <row r="43" spans="1:7" s="6" customFormat="1" ht="15.75">
      <c r="A43" s="13" t="s">
        <v>125</v>
      </c>
      <c r="B43" s="31">
        <v>506.78</v>
      </c>
      <c r="C43" s="12">
        <v>916.1</v>
      </c>
      <c r="D43" s="10">
        <f t="shared" si="2"/>
        <v>180.76877540550143</v>
      </c>
      <c r="E43" s="12">
        <v>929.8</v>
      </c>
      <c r="F43" s="10">
        <f t="shared" si="3"/>
        <v>101.49546992686386</v>
      </c>
      <c r="G43" s="7"/>
    </row>
    <row r="44" spans="1:7" s="6" customFormat="1" ht="15.75">
      <c r="A44" s="13" t="s">
        <v>120</v>
      </c>
      <c r="B44" s="31">
        <v>149.4</v>
      </c>
      <c r="C44" s="12">
        <v>671.1</v>
      </c>
      <c r="D44" s="10">
        <f t="shared" si="2"/>
        <v>449.19678714859435</v>
      </c>
      <c r="E44" s="12">
        <v>679.2</v>
      </c>
      <c r="F44" s="10">
        <f t="shared" si="3"/>
        <v>101.20697362539116</v>
      </c>
      <c r="G44" s="7"/>
    </row>
    <row r="45" spans="1:7" s="6" customFormat="1" ht="57" customHeight="1">
      <c r="A45" s="13" t="s">
        <v>119</v>
      </c>
      <c r="B45" s="31">
        <v>49.32</v>
      </c>
      <c r="C45" s="12">
        <v>70</v>
      </c>
      <c r="D45" s="10">
        <f t="shared" si="2"/>
        <v>141.93025141930252</v>
      </c>
      <c r="E45" s="12">
        <v>71.1</v>
      </c>
      <c r="F45" s="10">
        <f t="shared" si="3"/>
        <v>101.57142857142856</v>
      </c>
      <c r="G45" s="7"/>
    </row>
    <row r="46" spans="1:12" s="6" customFormat="1" ht="44.25" customHeight="1">
      <c r="A46" s="13" t="s">
        <v>64</v>
      </c>
      <c r="B46" s="10">
        <v>109.8</v>
      </c>
      <c r="C46" s="19">
        <v>110</v>
      </c>
      <c r="D46" s="10">
        <f t="shared" si="2"/>
        <v>100.18214936247722</v>
      </c>
      <c r="E46" s="19">
        <v>111</v>
      </c>
      <c r="F46" s="10">
        <f t="shared" si="3"/>
        <v>100.9090909090909</v>
      </c>
      <c r="G46" s="62"/>
      <c r="H46" s="63"/>
      <c r="I46" s="63"/>
      <c r="J46" s="63"/>
      <c r="K46" s="63"/>
      <c r="L46" s="63"/>
    </row>
    <row r="47" spans="1:7" s="6" customFormat="1" ht="45.75" customHeight="1">
      <c r="A47" s="20" t="s">
        <v>33</v>
      </c>
      <c r="B47" s="23">
        <v>1526075</v>
      </c>
      <c r="C47" s="17">
        <v>1532179.3</v>
      </c>
      <c r="D47" s="10">
        <f t="shared" si="2"/>
        <v>100.4</v>
      </c>
      <c r="E47" s="17">
        <v>1547501</v>
      </c>
      <c r="F47" s="10">
        <f t="shared" si="3"/>
        <v>100.9999939302143</v>
      </c>
      <c r="G47" s="7"/>
    </row>
    <row r="48" spans="1:7" s="6" customFormat="1" ht="45" customHeight="1">
      <c r="A48" s="21" t="s">
        <v>46</v>
      </c>
      <c r="B48" s="23">
        <v>1125466</v>
      </c>
      <c r="C48" s="17">
        <v>1064755</v>
      </c>
      <c r="D48" s="10">
        <f t="shared" si="2"/>
        <v>94.60570110514223</v>
      </c>
      <c r="E48" s="17">
        <v>1075403</v>
      </c>
      <c r="F48" s="10">
        <f t="shared" si="3"/>
        <v>101.00004226324366</v>
      </c>
      <c r="G48" s="7"/>
    </row>
    <row r="49" spans="1:7" s="6" customFormat="1" ht="60" hidden="1">
      <c r="A49" s="21" t="s">
        <v>47</v>
      </c>
      <c r="B49" s="23" t="e">
        <f>A49/#REF!*100</f>
        <v>#VALUE!</v>
      </c>
      <c r="C49" s="17"/>
      <c r="D49" s="10" t="e">
        <f t="shared" si="2"/>
        <v>#VALUE!</v>
      </c>
      <c r="E49" s="17"/>
      <c r="F49" s="10" t="e">
        <f t="shared" si="3"/>
        <v>#DIV/0!</v>
      </c>
      <c r="G49" s="7"/>
    </row>
    <row r="50" spans="1:7" s="6" customFormat="1" ht="30">
      <c r="A50" s="21" t="s">
        <v>48</v>
      </c>
      <c r="B50" s="23">
        <v>251891</v>
      </c>
      <c r="C50" s="17">
        <v>254410</v>
      </c>
      <c r="D50" s="10">
        <f t="shared" si="2"/>
        <v>101.00003572974023</v>
      </c>
      <c r="E50" s="17">
        <v>256445.3</v>
      </c>
      <c r="F50" s="10">
        <f t="shared" si="3"/>
        <v>100.8000078613262</v>
      </c>
      <c r="G50" s="7"/>
    </row>
    <row r="51" spans="1:7" s="6" customFormat="1" ht="34.5" customHeight="1">
      <c r="A51" s="64" t="s">
        <v>2</v>
      </c>
      <c r="B51" s="65"/>
      <c r="C51" s="65"/>
      <c r="D51" s="65"/>
      <c r="E51" s="65"/>
      <c r="F51" s="66"/>
      <c r="G51" s="35"/>
    </row>
    <row r="52" spans="1:7" s="6" customFormat="1" ht="30" hidden="1">
      <c r="A52" s="13" t="s">
        <v>49</v>
      </c>
      <c r="B52" s="4"/>
      <c r="C52" s="4"/>
      <c r="D52" s="4"/>
      <c r="E52" s="4"/>
      <c r="F52" s="10" t="e">
        <f>B52/#REF!*100</f>
        <v>#REF!</v>
      </c>
      <c r="G52" s="7"/>
    </row>
    <row r="53" spans="1:7" s="6" customFormat="1" ht="15" hidden="1">
      <c r="A53" s="13" t="s">
        <v>3</v>
      </c>
      <c r="B53" s="4"/>
      <c r="C53" s="4"/>
      <c r="D53" s="4"/>
      <c r="E53" s="4"/>
      <c r="F53" s="10" t="e">
        <f>B53/#REF!*100</f>
        <v>#REF!</v>
      </c>
      <c r="G53" s="7"/>
    </row>
    <row r="54" spans="1:7" s="6" customFormat="1" ht="15" hidden="1">
      <c r="A54" s="13" t="s">
        <v>4</v>
      </c>
      <c r="B54" s="4">
        <v>0.731</v>
      </c>
      <c r="C54" s="4"/>
      <c r="D54" s="4"/>
      <c r="E54" s="4"/>
      <c r="F54" s="10" t="e">
        <f>B54/#REF!*100</f>
        <v>#REF!</v>
      </c>
      <c r="G54" s="7"/>
    </row>
    <row r="55" spans="1:7" s="6" customFormat="1" ht="15" hidden="1">
      <c r="A55" s="13" t="s">
        <v>5</v>
      </c>
      <c r="B55" s="4"/>
      <c r="C55" s="4"/>
      <c r="D55" s="4"/>
      <c r="E55" s="4"/>
      <c r="F55" s="10" t="e">
        <f>B55/#REF!*100</f>
        <v>#REF!</v>
      </c>
      <c r="G55" s="7"/>
    </row>
    <row r="56" spans="1:7" s="6" customFormat="1" ht="30" hidden="1">
      <c r="A56" s="13" t="s">
        <v>70</v>
      </c>
      <c r="B56" s="4"/>
      <c r="C56" s="4"/>
      <c r="D56" s="4"/>
      <c r="E56" s="4"/>
      <c r="F56" s="10"/>
      <c r="G56" s="7"/>
    </row>
    <row r="57" spans="1:7" s="6" customFormat="1" ht="15.75">
      <c r="A57" s="13" t="s">
        <v>25</v>
      </c>
      <c r="B57" s="32">
        <v>1.589</v>
      </c>
      <c r="C57" s="32">
        <v>1.59</v>
      </c>
      <c r="D57" s="10">
        <f aca="true" t="shared" si="4" ref="D57:D86">C57/B57*100</f>
        <v>100.06293266205162</v>
      </c>
      <c r="E57" s="32">
        <v>1.6</v>
      </c>
      <c r="F57" s="10">
        <f aca="true" t="shared" si="5" ref="F57:F86">E57/C57*100</f>
        <v>100.62893081761007</v>
      </c>
      <c r="G57" s="7"/>
    </row>
    <row r="58" spans="1:7" s="6" customFormat="1" ht="45" hidden="1">
      <c r="A58" s="21" t="s">
        <v>46</v>
      </c>
      <c r="B58" s="22" t="e">
        <f>A58/#REF!*100</f>
        <v>#VALUE!</v>
      </c>
      <c r="C58" s="22" t="e">
        <f>B58/#REF!*100</f>
        <v>#VALUE!</v>
      </c>
      <c r="D58" s="10" t="e">
        <f t="shared" si="4"/>
        <v>#VALUE!</v>
      </c>
      <c r="E58" s="22" t="e">
        <f>D58/#REF!*100</f>
        <v>#VALUE!</v>
      </c>
      <c r="F58" s="10" t="e">
        <f t="shared" si="5"/>
        <v>#VALUE!</v>
      </c>
      <c r="G58" s="7"/>
    </row>
    <row r="59" spans="1:7" s="6" customFormat="1" ht="60" hidden="1">
      <c r="A59" s="21" t="s">
        <v>47</v>
      </c>
      <c r="B59" s="22" t="e">
        <f>A59/#REF!*100</f>
        <v>#VALUE!</v>
      </c>
      <c r="C59" s="22" t="e">
        <f>B59/#REF!*100</f>
        <v>#VALUE!</v>
      </c>
      <c r="D59" s="10" t="e">
        <f t="shared" si="4"/>
        <v>#VALUE!</v>
      </c>
      <c r="E59" s="22" t="e">
        <f>D59/#REF!*100</f>
        <v>#VALUE!</v>
      </c>
      <c r="F59" s="10" t="e">
        <f t="shared" si="5"/>
        <v>#VALUE!</v>
      </c>
      <c r="G59" s="7"/>
    </row>
    <row r="60" spans="1:7" s="6" customFormat="1" ht="27" customHeight="1">
      <c r="A60" s="21" t="s">
        <v>50</v>
      </c>
      <c r="B60" s="32">
        <v>1.589</v>
      </c>
      <c r="C60" s="32">
        <v>1.59</v>
      </c>
      <c r="D60" s="10">
        <f t="shared" si="4"/>
        <v>100.06293266205162</v>
      </c>
      <c r="E60" s="32">
        <v>1.6</v>
      </c>
      <c r="F60" s="10">
        <f t="shared" si="5"/>
        <v>100.62893081761007</v>
      </c>
      <c r="G60" s="7"/>
    </row>
    <row r="61" spans="1:7" s="6" customFormat="1" ht="15.75">
      <c r="A61" s="13" t="s">
        <v>26</v>
      </c>
      <c r="B61" s="32">
        <v>0.327</v>
      </c>
      <c r="C61" s="32">
        <v>0.327</v>
      </c>
      <c r="D61" s="10">
        <f t="shared" si="4"/>
        <v>100</v>
      </c>
      <c r="E61" s="32">
        <v>0.328</v>
      </c>
      <c r="F61" s="10">
        <f t="shared" si="5"/>
        <v>100.3058103975535</v>
      </c>
      <c r="G61" s="7"/>
    </row>
    <row r="62" spans="1:7" s="6" customFormat="1" ht="45" hidden="1">
      <c r="A62" s="21" t="s">
        <v>46</v>
      </c>
      <c r="B62" s="32" t="e">
        <f>A62/#REF!*100</f>
        <v>#VALUE!</v>
      </c>
      <c r="C62" s="32" t="e">
        <f>B62/#REF!*100</f>
        <v>#VALUE!</v>
      </c>
      <c r="D62" s="10" t="e">
        <f t="shared" si="4"/>
        <v>#VALUE!</v>
      </c>
      <c r="E62" s="32" t="e">
        <f>D62/#REF!*100</f>
        <v>#VALUE!</v>
      </c>
      <c r="F62" s="10" t="e">
        <f t="shared" si="5"/>
        <v>#VALUE!</v>
      </c>
      <c r="G62" s="7"/>
    </row>
    <row r="63" spans="1:7" s="6" customFormat="1" ht="60" hidden="1">
      <c r="A63" s="21" t="s">
        <v>47</v>
      </c>
      <c r="B63" s="32" t="e">
        <f>A63/#REF!*100</f>
        <v>#VALUE!</v>
      </c>
      <c r="C63" s="32" t="e">
        <f>B63/#REF!*100</f>
        <v>#VALUE!</v>
      </c>
      <c r="D63" s="10" t="e">
        <f t="shared" si="4"/>
        <v>#VALUE!</v>
      </c>
      <c r="E63" s="32" t="e">
        <f>D63/#REF!*100</f>
        <v>#VALUE!</v>
      </c>
      <c r="F63" s="10" t="e">
        <f t="shared" si="5"/>
        <v>#VALUE!</v>
      </c>
      <c r="G63" s="7"/>
    </row>
    <row r="64" spans="1:7" s="6" customFormat="1" ht="30.75" customHeight="1">
      <c r="A64" s="21" t="s">
        <v>50</v>
      </c>
      <c r="B64" s="32">
        <v>0.327</v>
      </c>
      <c r="C64" s="32">
        <v>0.327</v>
      </c>
      <c r="D64" s="10">
        <f t="shared" si="4"/>
        <v>100</v>
      </c>
      <c r="E64" s="32">
        <v>0.328</v>
      </c>
      <c r="F64" s="10">
        <f t="shared" si="5"/>
        <v>100.3058103975535</v>
      </c>
      <c r="G64" s="7"/>
    </row>
    <row r="65" spans="1:7" s="6" customFormat="1" ht="15.75">
      <c r="A65" s="20" t="s">
        <v>36</v>
      </c>
      <c r="B65" s="32">
        <v>0.66</v>
      </c>
      <c r="C65" s="32">
        <v>0.665</v>
      </c>
      <c r="D65" s="10">
        <f t="shared" si="4"/>
        <v>100.75757575757575</v>
      </c>
      <c r="E65" s="32">
        <v>0.669</v>
      </c>
      <c r="F65" s="10">
        <f t="shared" si="5"/>
        <v>100.6015037593985</v>
      </c>
      <c r="G65" s="7"/>
    </row>
    <row r="66" spans="1:7" s="6" customFormat="1" ht="45" hidden="1">
      <c r="A66" s="21" t="s">
        <v>46</v>
      </c>
      <c r="B66" s="32" t="e">
        <f>A66/#REF!*100</f>
        <v>#VALUE!</v>
      </c>
      <c r="C66" s="32" t="e">
        <f>B66/#REF!*100</f>
        <v>#VALUE!</v>
      </c>
      <c r="D66" s="10" t="e">
        <f t="shared" si="4"/>
        <v>#VALUE!</v>
      </c>
      <c r="E66" s="32" t="e">
        <f>D66/#REF!*100</f>
        <v>#VALUE!</v>
      </c>
      <c r="F66" s="10" t="e">
        <f t="shared" si="5"/>
        <v>#VALUE!</v>
      </c>
      <c r="G66" s="7"/>
    </row>
    <row r="67" spans="1:7" s="6" customFormat="1" ht="60" hidden="1">
      <c r="A67" s="21" t="s">
        <v>47</v>
      </c>
      <c r="B67" s="32" t="e">
        <f>A67/#REF!*100</f>
        <v>#VALUE!</v>
      </c>
      <c r="C67" s="32" t="e">
        <f>B67/#REF!*100</f>
        <v>#VALUE!</v>
      </c>
      <c r="D67" s="10" t="e">
        <f t="shared" si="4"/>
        <v>#VALUE!</v>
      </c>
      <c r="E67" s="32" t="e">
        <f>D67/#REF!*100</f>
        <v>#VALUE!</v>
      </c>
      <c r="F67" s="10" t="e">
        <f t="shared" si="5"/>
        <v>#VALUE!</v>
      </c>
      <c r="G67" s="7"/>
    </row>
    <row r="68" spans="1:7" s="6" customFormat="1" ht="27" customHeight="1">
      <c r="A68" s="21" t="s">
        <v>50</v>
      </c>
      <c r="B68" s="32">
        <v>0.66</v>
      </c>
      <c r="C68" s="32">
        <v>0.665</v>
      </c>
      <c r="D68" s="10">
        <f t="shared" si="4"/>
        <v>100.75757575757575</v>
      </c>
      <c r="E68" s="32">
        <v>0.669</v>
      </c>
      <c r="F68" s="10">
        <f t="shared" si="5"/>
        <v>100.6015037593985</v>
      </c>
      <c r="G68" s="7"/>
    </row>
    <row r="69" spans="1:7" s="6" customFormat="1" ht="15.75">
      <c r="A69" s="13" t="s">
        <v>71</v>
      </c>
      <c r="B69" s="32">
        <v>0.123</v>
      </c>
      <c r="C69" s="32">
        <v>0.124</v>
      </c>
      <c r="D69" s="10">
        <f t="shared" si="4"/>
        <v>100.8130081300813</v>
      </c>
      <c r="E69" s="32">
        <v>0.125</v>
      </c>
      <c r="F69" s="10">
        <f t="shared" si="5"/>
        <v>100.80645161290323</v>
      </c>
      <c r="G69" s="7"/>
    </row>
    <row r="70" spans="1:7" s="6" customFormat="1" ht="45" hidden="1">
      <c r="A70" s="21" t="s">
        <v>46</v>
      </c>
      <c r="B70" s="32" t="e">
        <f>A70/#REF!*100</f>
        <v>#VALUE!</v>
      </c>
      <c r="C70" s="32" t="e">
        <f>B70/#REF!*100</f>
        <v>#VALUE!</v>
      </c>
      <c r="D70" s="10" t="e">
        <f t="shared" si="4"/>
        <v>#VALUE!</v>
      </c>
      <c r="E70" s="32" t="e">
        <f>D70/#REF!*100</f>
        <v>#VALUE!</v>
      </c>
      <c r="F70" s="10" t="e">
        <f t="shared" si="5"/>
        <v>#VALUE!</v>
      </c>
      <c r="G70" s="7"/>
    </row>
    <row r="71" spans="1:7" s="6" customFormat="1" ht="60" hidden="1">
      <c r="A71" s="21" t="s">
        <v>47</v>
      </c>
      <c r="B71" s="32" t="e">
        <f>A71/#REF!*100</f>
        <v>#VALUE!</v>
      </c>
      <c r="C71" s="32" t="e">
        <f>B71/#REF!*100</f>
        <v>#VALUE!</v>
      </c>
      <c r="D71" s="10" t="e">
        <f t="shared" si="4"/>
        <v>#VALUE!</v>
      </c>
      <c r="E71" s="32" t="e">
        <f>D71/#REF!*100</f>
        <v>#VALUE!</v>
      </c>
      <c r="F71" s="10" t="e">
        <f t="shared" si="5"/>
        <v>#VALUE!</v>
      </c>
      <c r="G71" s="7"/>
    </row>
    <row r="72" spans="1:7" s="6" customFormat="1" ht="27.75" customHeight="1">
      <c r="A72" s="21" t="s">
        <v>50</v>
      </c>
      <c r="B72" s="32">
        <v>0.123</v>
      </c>
      <c r="C72" s="32">
        <v>0.124</v>
      </c>
      <c r="D72" s="10">
        <f t="shared" si="4"/>
        <v>100.8130081300813</v>
      </c>
      <c r="E72" s="32">
        <v>0.125</v>
      </c>
      <c r="F72" s="10">
        <f t="shared" si="5"/>
        <v>100.80645161290323</v>
      </c>
      <c r="G72" s="7"/>
    </row>
    <row r="73" spans="1:7" s="6" customFormat="1" ht="33" customHeight="1">
      <c r="A73" s="13" t="s">
        <v>88</v>
      </c>
      <c r="B73" s="32">
        <v>10.97</v>
      </c>
      <c r="C73" s="32">
        <v>11.449</v>
      </c>
      <c r="D73" s="10">
        <f t="shared" si="4"/>
        <v>104.36645396536007</v>
      </c>
      <c r="E73" s="32">
        <v>11.52</v>
      </c>
      <c r="F73" s="10">
        <f t="shared" si="5"/>
        <v>100.62014149707397</v>
      </c>
      <c r="G73" s="7"/>
    </row>
    <row r="74" spans="1:7" s="6" customFormat="1" ht="45" hidden="1">
      <c r="A74" s="21" t="s">
        <v>46</v>
      </c>
      <c r="B74" s="32" t="e">
        <f>A74/#REF!*100</f>
        <v>#VALUE!</v>
      </c>
      <c r="C74" s="32" t="e">
        <f>B74/#REF!*100</f>
        <v>#VALUE!</v>
      </c>
      <c r="D74" s="10" t="e">
        <f t="shared" si="4"/>
        <v>#VALUE!</v>
      </c>
      <c r="E74" s="32" t="e">
        <f>D74/#REF!*100</f>
        <v>#VALUE!</v>
      </c>
      <c r="F74" s="10" t="e">
        <f t="shared" si="5"/>
        <v>#VALUE!</v>
      </c>
      <c r="G74" s="7"/>
    </row>
    <row r="75" spans="1:7" s="6" customFormat="1" ht="60" hidden="1">
      <c r="A75" s="21" t="s">
        <v>47</v>
      </c>
      <c r="B75" s="32" t="e">
        <f>A75/#REF!*100</f>
        <v>#VALUE!</v>
      </c>
      <c r="C75" s="32" t="e">
        <f>B75/#REF!*100</f>
        <v>#VALUE!</v>
      </c>
      <c r="D75" s="10" t="e">
        <f t="shared" si="4"/>
        <v>#VALUE!</v>
      </c>
      <c r="E75" s="32" t="e">
        <f>D75/#REF!*100</f>
        <v>#VALUE!</v>
      </c>
      <c r="F75" s="10" t="e">
        <f t="shared" si="5"/>
        <v>#VALUE!</v>
      </c>
      <c r="G75" s="7"/>
    </row>
    <row r="76" spans="1:7" s="6" customFormat="1" ht="45">
      <c r="A76" s="21" t="s">
        <v>109</v>
      </c>
      <c r="B76" s="32">
        <v>10.663</v>
      </c>
      <c r="C76" s="32">
        <v>11.12</v>
      </c>
      <c r="D76" s="10">
        <f t="shared" si="4"/>
        <v>104.28584826033949</v>
      </c>
      <c r="E76" s="32">
        <v>11.2</v>
      </c>
      <c r="F76" s="10">
        <f t="shared" si="5"/>
        <v>100.71942446043165</v>
      </c>
      <c r="G76" s="7"/>
    </row>
    <row r="77" spans="1:7" s="6" customFormat="1" ht="15.75">
      <c r="A77" s="21" t="s">
        <v>105</v>
      </c>
      <c r="B77" s="32">
        <v>0.042</v>
      </c>
      <c r="C77" s="32">
        <v>0.06</v>
      </c>
      <c r="D77" s="10">
        <f t="shared" si="4"/>
        <v>142.85714285714283</v>
      </c>
      <c r="E77" s="32">
        <v>0.055</v>
      </c>
      <c r="F77" s="10">
        <f t="shared" si="5"/>
        <v>91.66666666666667</v>
      </c>
      <c r="G77" s="7"/>
    </row>
    <row r="78" spans="1:7" s="6" customFormat="1" ht="19.5" customHeight="1">
      <c r="A78" s="21" t="s">
        <v>106</v>
      </c>
      <c r="B78" s="32">
        <v>0.271</v>
      </c>
      <c r="C78" s="32">
        <v>0.269</v>
      </c>
      <c r="D78" s="10">
        <f t="shared" si="4"/>
        <v>99.2619926199262</v>
      </c>
      <c r="E78" s="32">
        <v>0.265</v>
      </c>
      <c r="F78" s="10">
        <f t="shared" si="5"/>
        <v>98.51301115241635</v>
      </c>
      <c r="G78" s="7"/>
    </row>
    <row r="79" spans="1:7" s="6" customFormat="1" ht="15.75">
      <c r="A79" s="13" t="s">
        <v>89</v>
      </c>
      <c r="B79" s="32">
        <v>1.095</v>
      </c>
      <c r="C79" s="32">
        <v>0.987</v>
      </c>
      <c r="D79" s="10">
        <f t="shared" si="4"/>
        <v>90.13698630136986</v>
      </c>
      <c r="E79" s="32">
        <v>0.91</v>
      </c>
      <c r="F79" s="10">
        <f t="shared" si="5"/>
        <v>92.19858156028369</v>
      </c>
      <c r="G79" s="7"/>
    </row>
    <row r="80" spans="1:7" s="6" customFormat="1" ht="45" hidden="1">
      <c r="A80" s="21" t="s">
        <v>46</v>
      </c>
      <c r="B80" s="32" t="e">
        <f>A80/#REF!*100</f>
        <v>#VALUE!</v>
      </c>
      <c r="C80" s="32" t="e">
        <f>B80/#REF!*100</f>
        <v>#VALUE!</v>
      </c>
      <c r="D80" s="10" t="e">
        <f t="shared" si="4"/>
        <v>#VALUE!</v>
      </c>
      <c r="E80" s="32" t="e">
        <f>D80/#REF!*100</f>
        <v>#VALUE!</v>
      </c>
      <c r="F80" s="10" t="e">
        <f t="shared" si="5"/>
        <v>#VALUE!</v>
      </c>
      <c r="G80" s="7"/>
    </row>
    <row r="81" spans="1:7" s="6" customFormat="1" ht="15.75">
      <c r="A81" s="21" t="s">
        <v>105</v>
      </c>
      <c r="B81" s="32">
        <v>0.383</v>
      </c>
      <c r="C81" s="32">
        <v>0.105</v>
      </c>
      <c r="D81" s="22">
        <f t="shared" si="4"/>
        <v>27.415143603133156</v>
      </c>
      <c r="E81" s="32">
        <v>0.11</v>
      </c>
      <c r="F81" s="22">
        <f t="shared" si="5"/>
        <v>104.76190476190477</v>
      </c>
      <c r="G81" s="7"/>
    </row>
    <row r="82" spans="1:7" s="6" customFormat="1" ht="19.5" customHeight="1">
      <c r="A82" s="21" t="s">
        <v>108</v>
      </c>
      <c r="B82" s="32">
        <v>0.712</v>
      </c>
      <c r="C82" s="32">
        <v>0.882</v>
      </c>
      <c r="D82" s="22">
        <f t="shared" si="4"/>
        <v>123.87640449438202</v>
      </c>
      <c r="E82" s="32">
        <v>0.8</v>
      </c>
      <c r="F82" s="22">
        <f t="shared" si="5"/>
        <v>90.702947845805</v>
      </c>
      <c r="G82" s="7"/>
    </row>
    <row r="83" spans="1:7" s="6" customFormat="1" ht="15.75">
      <c r="A83" s="13" t="s">
        <v>90</v>
      </c>
      <c r="B83" s="33">
        <v>1560</v>
      </c>
      <c r="C83" s="33">
        <v>1570</v>
      </c>
      <c r="D83" s="10">
        <f t="shared" si="4"/>
        <v>100.64102564102564</v>
      </c>
      <c r="E83" s="33">
        <v>1575</v>
      </c>
      <c r="F83" s="10">
        <f t="shared" si="5"/>
        <v>100.31847133757962</v>
      </c>
      <c r="G83" s="7"/>
    </row>
    <row r="84" spans="1:7" s="6" customFormat="1" ht="45" hidden="1">
      <c r="A84" s="21" t="s">
        <v>46</v>
      </c>
      <c r="B84" s="33" t="e">
        <f>A84/#REF!*100</f>
        <v>#VALUE!</v>
      </c>
      <c r="C84" s="33" t="e">
        <f>B84/#REF!*100</f>
        <v>#VALUE!</v>
      </c>
      <c r="D84" s="10" t="e">
        <f t="shared" si="4"/>
        <v>#VALUE!</v>
      </c>
      <c r="E84" s="33" t="e">
        <f>D84/#REF!*100</f>
        <v>#VALUE!</v>
      </c>
      <c r="F84" s="10" t="e">
        <f t="shared" si="5"/>
        <v>#VALUE!</v>
      </c>
      <c r="G84" s="7"/>
    </row>
    <row r="85" spans="1:7" s="6" customFormat="1" ht="60" hidden="1">
      <c r="A85" s="21" t="s">
        <v>47</v>
      </c>
      <c r="B85" s="33" t="e">
        <f>A85/#REF!*100</f>
        <v>#VALUE!</v>
      </c>
      <c r="C85" s="33" t="e">
        <f>B85/#REF!*100</f>
        <v>#VALUE!</v>
      </c>
      <c r="D85" s="10" t="e">
        <f t="shared" si="4"/>
        <v>#VALUE!</v>
      </c>
      <c r="E85" s="33" t="e">
        <f>D85/#REF!*100</f>
        <v>#VALUE!</v>
      </c>
      <c r="F85" s="10" t="e">
        <f t="shared" si="5"/>
        <v>#VALUE!</v>
      </c>
      <c r="G85" s="7"/>
    </row>
    <row r="86" spans="1:7" s="6" customFormat="1" ht="30" customHeight="1">
      <c r="A86" s="21" t="s">
        <v>50</v>
      </c>
      <c r="B86" s="33">
        <v>1560</v>
      </c>
      <c r="C86" s="33">
        <v>1570</v>
      </c>
      <c r="D86" s="10">
        <f t="shared" si="4"/>
        <v>100.64102564102564</v>
      </c>
      <c r="E86" s="33">
        <v>1575</v>
      </c>
      <c r="F86" s="10">
        <f t="shared" si="5"/>
        <v>100.31847133757962</v>
      </c>
      <c r="G86" s="7"/>
    </row>
    <row r="87" spans="1:7" s="6" customFormat="1" ht="45" hidden="1">
      <c r="A87" s="13" t="s">
        <v>73</v>
      </c>
      <c r="B87" s="4"/>
      <c r="C87" s="4"/>
      <c r="D87" s="4"/>
      <c r="E87" s="4"/>
      <c r="F87" s="10"/>
      <c r="G87" s="7"/>
    </row>
    <row r="88" spans="1:7" s="6" customFormat="1" ht="45" hidden="1">
      <c r="A88" s="21" t="s">
        <v>46</v>
      </c>
      <c r="B88" s="4"/>
      <c r="C88" s="4"/>
      <c r="D88" s="4"/>
      <c r="E88" s="4"/>
      <c r="F88" s="10"/>
      <c r="G88" s="7"/>
    </row>
    <row r="89" spans="1:7" s="6" customFormat="1" ht="60" hidden="1">
      <c r="A89" s="21" t="s">
        <v>47</v>
      </c>
      <c r="B89" s="4"/>
      <c r="C89" s="4"/>
      <c r="D89" s="4"/>
      <c r="E89" s="4"/>
      <c r="F89" s="10"/>
      <c r="G89" s="7"/>
    </row>
    <row r="90" spans="1:7" s="6" customFormat="1" ht="30" hidden="1">
      <c r="A90" s="21" t="s">
        <v>50</v>
      </c>
      <c r="B90" s="4"/>
      <c r="C90" s="4"/>
      <c r="D90" s="4"/>
      <c r="E90" s="4"/>
      <c r="F90" s="10"/>
      <c r="G90" s="7"/>
    </row>
    <row r="91" spans="1:7" s="6" customFormat="1" ht="30" customHeight="1">
      <c r="A91" s="64" t="s">
        <v>44</v>
      </c>
      <c r="B91" s="65"/>
      <c r="C91" s="65"/>
      <c r="D91" s="65"/>
      <c r="E91" s="65"/>
      <c r="F91" s="66"/>
      <c r="G91" s="35"/>
    </row>
    <row r="92" spans="1:7" s="6" customFormat="1" ht="15" customHeight="1">
      <c r="A92" s="13" t="s">
        <v>45</v>
      </c>
      <c r="B92" s="33">
        <v>221</v>
      </c>
      <c r="C92" s="33">
        <v>213</v>
      </c>
      <c r="D92" s="22">
        <f aca="true" t="shared" si="6" ref="D92:D116">C92/B92*100</f>
        <v>96.38009049773756</v>
      </c>
      <c r="E92" s="33">
        <v>213</v>
      </c>
      <c r="F92" s="22">
        <f aca="true" t="shared" si="7" ref="F92:F116">E92/C92*100</f>
        <v>100</v>
      </c>
      <c r="G92" s="7"/>
    </row>
    <row r="93" spans="1:7" s="6" customFormat="1" ht="45" hidden="1">
      <c r="A93" s="21" t="s">
        <v>46</v>
      </c>
      <c r="B93" s="33" t="e">
        <f>A93/#REF!*100</f>
        <v>#VALUE!</v>
      </c>
      <c r="C93" s="33" t="e">
        <f>B93/#REF!*100</f>
        <v>#VALUE!</v>
      </c>
      <c r="D93" s="22" t="e">
        <f t="shared" si="6"/>
        <v>#VALUE!</v>
      </c>
      <c r="E93" s="33" t="e">
        <f>D93/#REF!*100</f>
        <v>#VALUE!</v>
      </c>
      <c r="F93" s="22" t="e">
        <f t="shared" si="7"/>
        <v>#VALUE!</v>
      </c>
      <c r="G93" s="7"/>
    </row>
    <row r="94" spans="1:7" s="6" customFormat="1" ht="60" hidden="1">
      <c r="A94" s="21" t="s">
        <v>47</v>
      </c>
      <c r="B94" s="33" t="e">
        <f>A94/#REF!*100</f>
        <v>#VALUE!</v>
      </c>
      <c r="C94" s="33" t="e">
        <f>B94/#REF!*100</f>
        <v>#VALUE!</v>
      </c>
      <c r="D94" s="22" t="e">
        <f t="shared" si="6"/>
        <v>#VALUE!</v>
      </c>
      <c r="E94" s="33" t="e">
        <f>D94/#REF!*100</f>
        <v>#VALUE!</v>
      </c>
      <c r="F94" s="22" t="e">
        <f t="shared" si="7"/>
        <v>#VALUE!</v>
      </c>
      <c r="G94" s="7"/>
    </row>
    <row r="95" spans="1:7" s="6" customFormat="1" ht="15.75">
      <c r="A95" s="21" t="s">
        <v>107</v>
      </c>
      <c r="B95" s="33">
        <v>100</v>
      </c>
      <c r="C95" s="33">
        <v>95</v>
      </c>
      <c r="D95" s="22">
        <f t="shared" si="6"/>
        <v>95</v>
      </c>
      <c r="E95" s="33">
        <v>95</v>
      </c>
      <c r="F95" s="22">
        <f t="shared" si="7"/>
        <v>100</v>
      </c>
      <c r="G95" s="7"/>
    </row>
    <row r="96" spans="1:7" s="6" customFormat="1" ht="15.75">
      <c r="A96" s="21" t="s">
        <v>108</v>
      </c>
      <c r="B96" s="33">
        <v>121</v>
      </c>
      <c r="C96" s="33">
        <v>118</v>
      </c>
      <c r="D96" s="22">
        <f t="shared" si="6"/>
        <v>97.52066115702479</v>
      </c>
      <c r="E96" s="33">
        <v>118</v>
      </c>
      <c r="F96" s="22">
        <f t="shared" si="7"/>
        <v>100</v>
      </c>
      <c r="G96" s="7"/>
    </row>
    <row r="97" spans="1:7" s="6" customFormat="1" ht="28.5" customHeight="1">
      <c r="A97" s="24" t="s">
        <v>51</v>
      </c>
      <c r="B97" s="33">
        <v>141</v>
      </c>
      <c r="C97" s="33">
        <v>103</v>
      </c>
      <c r="D97" s="22">
        <f t="shared" si="6"/>
        <v>73.04964539007092</v>
      </c>
      <c r="E97" s="33">
        <v>103</v>
      </c>
      <c r="F97" s="22">
        <f t="shared" si="7"/>
        <v>100</v>
      </c>
      <c r="G97" s="7"/>
    </row>
    <row r="98" spans="1:7" s="6" customFormat="1" ht="45" hidden="1">
      <c r="A98" s="21" t="s">
        <v>46</v>
      </c>
      <c r="B98" s="33"/>
      <c r="C98" s="33"/>
      <c r="D98" s="22" t="e">
        <f t="shared" si="6"/>
        <v>#DIV/0!</v>
      </c>
      <c r="E98" s="33"/>
      <c r="F98" s="22" t="e">
        <f t="shared" si="7"/>
        <v>#DIV/0!</v>
      </c>
      <c r="G98" s="7"/>
    </row>
    <row r="99" spans="1:7" s="6" customFormat="1" ht="60" hidden="1">
      <c r="A99" s="21" t="s">
        <v>47</v>
      </c>
      <c r="B99" s="33"/>
      <c r="C99" s="33"/>
      <c r="D99" s="22" t="e">
        <f t="shared" si="6"/>
        <v>#DIV/0!</v>
      </c>
      <c r="E99" s="33"/>
      <c r="F99" s="22" t="e">
        <f t="shared" si="7"/>
        <v>#DIV/0!</v>
      </c>
      <c r="G99" s="7"/>
    </row>
    <row r="100" spans="1:7" s="6" customFormat="1" ht="15.75">
      <c r="A100" s="21" t="s">
        <v>107</v>
      </c>
      <c r="B100" s="33">
        <v>50</v>
      </c>
      <c r="C100" s="33">
        <v>15</v>
      </c>
      <c r="D100" s="22">
        <f t="shared" si="6"/>
        <v>30</v>
      </c>
      <c r="E100" s="33">
        <v>15</v>
      </c>
      <c r="F100" s="22">
        <f t="shared" si="7"/>
        <v>100</v>
      </c>
      <c r="G100" s="7"/>
    </row>
    <row r="101" spans="1:7" s="6" customFormat="1" ht="15.75">
      <c r="A101" s="21" t="s">
        <v>108</v>
      </c>
      <c r="B101" s="33">
        <v>91</v>
      </c>
      <c r="C101" s="33">
        <v>88</v>
      </c>
      <c r="D101" s="22">
        <f t="shared" si="6"/>
        <v>96.7032967032967</v>
      </c>
      <c r="E101" s="33">
        <v>88</v>
      </c>
      <c r="F101" s="22">
        <f t="shared" si="7"/>
        <v>100</v>
      </c>
      <c r="G101" s="7"/>
    </row>
    <row r="102" spans="1:7" s="6" customFormat="1" ht="15.75">
      <c r="A102" s="13" t="s">
        <v>52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7"/>
    </row>
    <row r="103" spans="1:7" s="6" customFormat="1" ht="45" hidden="1">
      <c r="A103" s="21" t="s">
        <v>46</v>
      </c>
      <c r="B103" s="22"/>
      <c r="C103" s="22"/>
      <c r="D103" s="22" t="e">
        <f t="shared" si="6"/>
        <v>#DIV/0!</v>
      </c>
      <c r="E103" s="22"/>
      <c r="F103" s="22" t="e">
        <f t="shared" si="7"/>
        <v>#DIV/0!</v>
      </c>
      <c r="G103" s="7"/>
    </row>
    <row r="104" spans="1:7" s="6" customFormat="1" ht="60" hidden="1">
      <c r="A104" s="21" t="s">
        <v>47</v>
      </c>
      <c r="B104" s="22"/>
      <c r="C104" s="22"/>
      <c r="D104" s="22" t="e">
        <f t="shared" si="6"/>
        <v>#DIV/0!</v>
      </c>
      <c r="E104" s="22"/>
      <c r="F104" s="22" t="e">
        <f t="shared" si="7"/>
        <v>#DIV/0!</v>
      </c>
      <c r="G104" s="7"/>
    </row>
    <row r="105" spans="1:7" s="6" customFormat="1" ht="15.75">
      <c r="A105" s="13" t="s">
        <v>53</v>
      </c>
      <c r="B105" s="33">
        <v>123</v>
      </c>
      <c r="C105" s="33">
        <v>123</v>
      </c>
      <c r="D105" s="22">
        <f t="shared" si="6"/>
        <v>100</v>
      </c>
      <c r="E105" s="33">
        <v>123</v>
      </c>
      <c r="F105" s="22">
        <f t="shared" si="7"/>
        <v>100</v>
      </c>
      <c r="G105" s="7"/>
    </row>
    <row r="106" spans="1:7" s="6" customFormat="1" ht="15.75">
      <c r="A106" s="21" t="s">
        <v>108</v>
      </c>
      <c r="B106" s="33">
        <v>123</v>
      </c>
      <c r="C106" s="33">
        <v>123</v>
      </c>
      <c r="D106" s="22">
        <f t="shared" si="6"/>
        <v>100</v>
      </c>
      <c r="E106" s="33">
        <v>123</v>
      </c>
      <c r="F106" s="22">
        <f t="shared" si="7"/>
        <v>100</v>
      </c>
      <c r="G106" s="7"/>
    </row>
    <row r="107" spans="1:7" s="6" customFormat="1" ht="15.75">
      <c r="A107" s="13" t="s">
        <v>54</v>
      </c>
      <c r="B107" s="28">
        <v>769.573</v>
      </c>
      <c r="C107" s="28">
        <v>717.41</v>
      </c>
      <c r="D107" s="22">
        <f t="shared" si="6"/>
        <v>93.22182560978621</v>
      </c>
      <c r="E107" s="28">
        <v>713.3</v>
      </c>
      <c r="F107" s="22">
        <f t="shared" si="7"/>
        <v>99.42710583905995</v>
      </c>
      <c r="G107" s="7"/>
    </row>
    <row r="108" spans="1:7" s="6" customFormat="1" ht="45">
      <c r="A108" s="21" t="s">
        <v>109</v>
      </c>
      <c r="B108" s="28">
        <v>757.204</v>
      </c>
      <c r="C108" s="28">
        <v>695</v>
      </c>
      <c r="D108" s="22">
        <f t="shared" si="6"/>
        <v>91.7850407551994</v>
      </c>
      <c r="E108" s="28">
        <v>695</v>
      </c>
      <c r="F108" s="22">
        <f t="shared" si="7"/>
        <v>100</v>
      </c>
      <c r="G108" s="7"/>
    </row>
    <row r="109" spans="1:7" s="6" customFormat="1" ht="15.75">
      <c r="A109" s="21" t="s">
        <v>108</v>
      </c>
      <c r="B109" s="28">
        <v>12.369</v>
      </c>
      <c r="C109" s="28">
        <v>22.41</v>
      </c>
      <c r="D109" s="10">
        <f t="shared" si="6"/>
        <v>181.17875333495027</v>
      </c>
      <c r="E109" s="28">
        <v>18.3</v>
      </c>
      <c r="F109" s="10">
        <f t="shared" si="7"/>
        <v>81.6599732262383</v>
      </c>
      <c r="G109" s="7"/>
    </row>
    <row r="110" spans="1:7" s="6" customFormat="1" ht="29.25" customHeight="1">
      <c r="A110" s="25" t="s">
        <v>137</v>
      </c>
      <c r="B110" s="17">
        <v>16277500</v>
      </c>
      <c r="C110" s="17">
        <v>16988865</v>
      </c>
      <c r="D110" s="3">
        <f t="shared" si="6"/>
        <v>104.37023498694518</v>
      </c>
      <c r="E110" s="17">
        <v>17684335</v>
      </c>
      <c r="F110" s="10">
        <f t="shared" si="7"/>
        <v>104.09368136129164</v>
      </c>
      <c r="G110" s="7"/>
    </row>
    <row r="111" spans="1:7" s="6" customFormat="1" ht="30">
      <c r="A111" s="25" t="s">
        <v>138</v>
      </c>
      <c r="B111" s="17">
        <v>599590</v>
      </c>
      <c r="C111" s="17">
        <v>627300</v>
      </c>
      <c r="D111" s="3">
        <f t="shared" si="6"/>
        <v>104.62149135242416</v>
      </c>
      <c r="E111" s="17">
        <v>660195</v>
      </c>
      <c r="F111" s="10">
        <f t="shared" si="7"/>
        <v>105.2439024390244</v>
      </c>
      <c r="G111" s="7"/>
    </row>
    <row r="112" spans="1:7" s="6" customFormat="1" ht="45">
      <c r="A112" s="25" t="s">
        <v>136</v>
      </c>
      <c r="B112" s="17">
        <v>1474070</v>
      </c>
      <c r="C112" s="17">
        <v>1463700</v>
      </c>
      <c r="D112" s="3">
        <f t="shared" si="6"/>
        <v>99.29650559335717</v>
      </c>
      <c r="E112" s="17">
        <v>1490900</v>
      </c>
      <c r="F112" s="10">
        <f t="shared" si="7"/>
        <v>101.8583042973287</v>
      </c>
      <c r="G112" s="7"/>
    </row>
    <row r="113" spans="1:7" s="6" customFormat="1" ht="76.5" customHeight="1">
      <c r="A113" s="25" t="s">
        <v>140</v>
      </c>
      <c r="B113" s="12">
        <v>67200</v>
      </c>
      <c r="C113" s="12">
        <v>70216</v>
      </c>
      <c r="D113" s="3">
        <f t="shared" si="6"/>
        <v>104.48809523809524</v>
      </c>
      <c r="E113" s="12">
        <v>73298</v>
      </c>
      <c r="F113" s="10">
        <f t="shared" si="7"/>
        <v>104.38931297709924</v>
      </c>
      <c r="G113" s="7"/>
    </row>
    <row r="114" spans="1:7" s="6" customFormat="1" ht="45.75" customHeight="1">
      <c r="A114" s="25" t="s">
        <v>34</v>
      </c>
      <c r="B114" s="17">
        <v>3025400</v>
      </c>
      <c r="C114" s="17">
        <v>3141700</v>
      </c>
      <c r="D114" s="10">
        <f t="shared" si="6"/>
        <v>103.84411978581345</v>
      </c>
      <c r="E114" s="17">
        <v>3333500</v>
      </c>
      <c r="F114" s="10">
        <f t="shared" si="7"/>
        <v>106.1049750135277</v>
      </c>
      <c r="G114" s="7"/>
    </row>
    <row r="115" spans="1:11" s="50" customFormat="1" ht="47.25" customHeight="1">
      <c r="A115" s="42" t="s">
        <v>35</v>
      </c>
      <c r="B115" s="17">
        <v>3660200</v>
      </c>
      <c r="C115" s="17">
        <v>2517200</v>
      </c>
      <c r="D115" s="3">
        <f t="shared" si="6"/>
        <v>68.7721982405333</v>
      </c>
      <c r="E115" s="17">
        <v>3102300</v>
      </c>
      <c r="F115" s="3">
        <f t="shared" si="7"/>
        <v>123.24408072461466</v>
      </c>
      <c r="G115" s="84"/>
      <c r="H115" s="85"/>
      <c r="I115" s="85"/>
      <c r="J115" s="85"/>
      <c r="K115" s="85"/>
    </row>
    <row r="116" spans="1:7" s="6" customFormat="1" ht="57" customHeight="1">
      <c r="A116" s="25" t="s">
        <v>139</v>
      </c>
      <c r="B116" s="17">
        <v>928620</v>
      </c>
      <c r="C116" s="17">
        <v>900761</v>
      </c>
      <c r="D116" s="10">
        <f t="shared" si="6"/>
        <v>96.99995692533005</v>
      </c>
      <c r="E116" s="17">
        <v>954807</v>
      </c>
      <c r="F116" s="10">
        <f t="shared" si="7"/>
        <v>106.00003774586155</v>
      </c>
      <c r="G116" s="7"/>
    </row>
    <row r="117" spans="1:7" s="6" customFormat="1" ht="21" customHeight="1">
      <c r="A117" s="64" t="s">
        <v>6</v>
      </c>
      <c r="B117" s="65"/>
      <c r="C117" s="65"/>
      <c r="D117" s="65"/>
      <c r="E117" s="65"/>
      <c r="F117" s="66"/>
      <c r="G117" s="35"/>
    </row>
    <row r="118" spans="1:7" s="6" customFormat="1" ht="45">
      <c r="A118" s="13" t="s">
        <v>141</v>
      </c>
      <c r="B118" s="16">
        <v>3.27</v>
      </c>
      <c r="C118" s="16">
        <v>3.2</v>
      </c>
      <c r="D118" s="10">
        <f aca="true" t="shared" si="8" ref="D118:D133">C118/B118*100</f>
        <v>97.8593272171254</v>
      </c>
      <c r="E118" s="16">
        <v>3.34</v>
      </c>
      <c r="F118" s="10">
        <f aca="true" t="shared" si="9" ref="F118:F133">E118/C118*100</f>
        <v>104.375</v>
      </c>
      <c r="G118" s="7"/>
    </row>
    <row r="119" spans="1:7" s="6" customFormat="1" ht="30.75" customHeight="1">
      <c r="A119" s="2" t="s">
        <v>7</v>
      </c>
      <c r="B119" s="2"/>
      <c r="C119" s="2"/>
      <c r="D119" s="10"/>
      <c r="E119" s="2"/>
      <c r="F119" s="10"/>
      <c r="G119" s="51"/>
    </row>
    <row r="120" spans="1:7" s="6" customFormat="1" ht="15.75">
      <c r="A120" s="13" t="s">
        <v>8</v>
      </c>
      <c r="B120" s="12">
        <v>7.3</v>
      </c>
      <c r="C120" s="12">
        <v>7.7</v>
      </c>
      <c r="D120" s="10">
        <f t="shared" si="8"/>
        <v>105.47945205479452</v>
      </c>
      <c r="E120" s="12">
        <v>8.2</v>
      </c>
      <c r="F120" s="10">
        <f t="shared" si="9"/>
        <v>106.49350649350649</v>
      </c>
      <c r="G120" s="7"/>
    </row>
    <row r="121" spans="1:7" s="6" customFormat="1" ht="27.75" customHeight="1">
      <c r="A121" s="13" t="s">
        <v>9</v>
      </c>
      <c r="B121" s="34">
        <v>2.9</v>
      </c>
      <c r="C121" s="34">
        <v>2.6</v>
      </c>
      <c r="D121" s="10">
        <f t="shared" si="8"/>
        <v>89.65517241379311</v>
      </c>
      <c r="E121" s="34">
        <v>2.7</v>
      </c>
      <c r="F121" s="10">
        <f t="shared" si="9"/>
        <v>103.84615384615385</v>
      </c>
      <c r="G121" s="7"/>
    </row>
    <row r="122" spans="1:7" s="6" customFormat="1" ht="29.25" customHeight="1">
      <c r="A122" s="13" t="s">
        <v>10</v>
      </c>
      <c r="B122" s="19">
        <v>1.59</v>
      </c>
      <c r="C122" s="19">
        <v>1.73</v>
      </c>
      <c r="D122" s="10">
        <f t="shared" si="8"/>
        <v>108.80503144654088</v>
      </c>
      <c r="E122" s="19">
        <v>2.03</v>
      </c>
      <c r="F122" s="10">
        <f t="shared" si="9"/>
        <v>117.34104046242773</v>
      </c>
      <c r="G122" s="7"/>
    </row>
    <row r="123" spans="1:7" s="6" customFormat="1" ht="30" customHeight="1">
      <c r="A123" s="64" t="s">
        <v>86</v>
      </c>
      <c r="B123" s="65"/>
      <c r="C123" s="65"/>
      <c r="D123" s="65"/>
      <c r="E123" s="65"/>
      <c r="F123" s="66"/>
      <c r="G123" s="51"/>
    </row>
    <row r="124" spans="1:7" s="6" customFormat="1" ht="30.75" customHeight="1">
      <c r="A124" s="21" t="s">
        <v>9</v>
      </c>
      <c r="B124" s="12">
        <v>0.4</v>
      </c>
      <c r="C124" s="12">
        <v>0.8</v>
      </c>
      <c r="D124" s="10">
        <f t="shared" si="8"/>
        <v>200</v>
      </c>
      <c r="E124" s="19">
        <v>0.82</v>
      </c>
      <c r="F124" s="10">
        <f t="shared" si="9"/>
        <v>102.49999999999999</v>
      </c>
      <c r="G124" s="7"/>
    </row>
    <row r="125" spans="1:7" s="6" customFormat="1" ht="32.25" customHeight="1">
      <c r="A125" s="21" t="s">
        <v>10</v>
      </c>
      <c r="B125" s="16">
        <v>0.37</v>
      </c>
      <c r="C125" s="16">
        <v>0.33</v>
      </c>
      <c r="D125" s="10">
        <f t="shared" si="8"/>
        <v>89.1891891891892</v>
      </c>
      <c r="E125" s="34">
        <v>0.3</v>
      </c>
      <c r="F125" s="10">
        <f t="shared" si="9"/>
        <v>90.9090909090909</v>
      </c>
      <c r="G125" s="7"/>
    </row>
    <row r="126" spans="1:7" s="6" customFormat="1" ht="78.75" customHeight="1">
      <c r="A126" s="13" t="s">
        <v>11</v>
      </c>
      <c r="B126" s="12">
        <v>60</v>
      </c>
      <c r="C126" s="12">
        <v>78</v>
      </c>
      <c r="D126" s="10">
        <f t="shared" si="8"/>
        <v>130</v>
      </c>
      <c r="E126" s="12">
        <v>80</v>
      </c>
      <c r="F126" s="10">
        <f t="shared" si="9"/>
        <v>102.56410256410255</v>
      </c>
      <c r="G126" s="7"/>
    </row>
    <row r="127" spans="1:7" s="6" customFormat="1" ht="15">
      <c r="A127" s="64" t="s">
        <v>85</v>
      </c>
      <c r="B127" s="65"/>
      <c r="C127" s="65"/>
      <c r="D127" s="65"/>
      <c r="E127" s="65"/>
      <c r="F127" s="66"/>
      <c r="G127" s="35"/>
    </row>
    <row r="128" spans="1:7" s="6" customFormat="1" ht="45">
      <c r="A128" s="13" t="s">
        <v>12</v>
      </c>
      <c r="B128" s="11">
        <v>40.912</v>
      </c>
      <c r="C128" s="19">
        <v>36.15</v>
      </c>
      <c r="D128" s="10">
        <f t="shared" si="8"/>
        <v>88.36038326163472</v>
      </c>
      <c r="E128" s="19">
        <v>37</v>
      </c>
      <c r="F128" s="10">
        <f t="shared" si="9"/>
        <v>102.35131396957125</v>
      </c>
      <c r="G128" s="7"/>
    </row>
    <row r="129" spans="1:7" s="6" customFormat="1" ht="45" customHeight="1">
      <c r="A129" s="13" t="s">
        <v>13</v>
      </c>
      <c r="B129" s="11">
        <v>36.788</v>
      </c>
      <c r="C129" s="19">
        <v>22.3</v>
      </c>
      <c r="D129" s="10">
        <f t="shared" si="8"/>
        <v>60.61759269326955</v>
      </c>
      <c r="E129" s="19">
        <v>25</v>
      </c>
      <c r="F129" s="10">
        <f t="shared" si="9"/>
        <v>112.10762331838563</v>
      </c>
      <c r="G129" s="7"/>
    </row>
    <row r="130" spans="1:7" s="6" customFormat="1" ht="30" hidden="1">
      <c r="A130" s="13" t="s">
        <v>14</v>
      </c>
      <c r="B130" s="4"/>
      <c r="C130" s="4"/>
      <c r="D130" s="10" t="e">
        <f t="shared" si="8"/>
        <v>#DIV/0!</v>
      </c>
      <c r="E130" s="4"/>
      <c r="F130" s="10" t="e">
        <f t="shared" si="9"/>
        <v>#DIV/0!</v>
      </c>
      <c r="G130" s="7"/>
    </row>
    <row r="131" spans="1:7" s="6" customFormat="1" ht="15" hidden="1">
      <c r="A131" s="13" t="s">
        <v>15</v>
      </c>
      <c r="B131" s="4"/>
      <c r="C131" s="4"/>
      <c r="D131" s="10" t="e">
        <f t="shared" si="8"/>
        <v>#DIV/0!</v>
      </c>
      <c r="E131" s="4"/>
      <c r="F131" s="10" t="e">
        <f t="shared" si="9"/>
        <v>#DIV/0!</v>
      </c>
      <c r="G131" s="7"/>
    </row>
    <row r="132" spans="1:7" s="6" customFormat="1" ht="30" hidden="1">
      <c r="A132" s="13" t="s">
        <v>16</v>
      </c>
      <c r="B132" s="4"/>
      <c r="C132" s="4"/>
      <c r="D132" s="10" t="e">
        <f t="shared" si="8"/>
        <v>#DIV/0!</v>
      </c>
      <c r="E132" s="4"/>
      <c r="F132" s="10" t="e">
        <f t="shared" si="9"/>
        <v>#DIV/0!</v>
      </c>
      <c r="G132" s="7"/>
    </row>
    <row r="133" spans="1:7" s="6" customFormat="1" ht="45" customHeight="1">
      <c r="A133" s="13" t="s">
        <v>17</v>
      </c>
      <c r="B133" s="16">
        <v>24.56</v>
      </c>
      <c r="C133" s="16">
        <v>24.99</v>
      </c>
      <c r="D133" s="10">
        <f t="shared" si="8"/>
        <v>101.75081433224756</v>
      </c>
      <c r="E133" s="16">
        <v>25.42</v>
      </c>
      <c r="F133" s="10">
        <f t="shared" si="9"/>
        <v>101.72068827531014</v>
      </c>
      <c r="G133" s="7"/>
    </row>
    <row r="134" spans="1:7" s="6" customFormat="1" ht="27" customHeight="1">
      <c r="A134" s="64" t="s">
        <v>84</v>
      </c>
      <c r="B134" s="65"/>
      <c r="C134" s="65"/>
      <c r="D134" s="65"/>
      <c r="E134" s="65"/>
      <c r="F134" s="66"/>
      <c r="G134" s="35"/>
    </row>
    <row r="135" spans="1:8" s="6" customFormat="1" ht="30">
      <c r="A135" s="13" t="s">
        <v>21</v>
      </c>
      <c r="B135" s="12">
        <v>10.1</v>
      </c>
      <c r="C135" s="12">
        <v>9.2</v>
      </c>
      <c r="D135" s="10">
        <f aca="true" t="shared" si="10" ref="D135:D150">C135/B135*100</f>
        <v>91.08910891089108</v>
      </c>
      <c r="E135" s="12">
        <v>9.2</v>
      </c>
      <c r="F135" s="10">
        <f aca="true" t="shared" si="11" ref="F135:F150">E135/C135*100</f>
        <v>100</v>
      </c>
      <c r="G135" s="7"/>
      <c r="H135" s="36"/>
    </row>
    <row r="136" spans="1:9" s="6" customFormat="1" ht="28.5" customHeight="1">
      <c r="A136" s="13" t="s">
        <v>56</v>
      </c>
      <c r="B136" s="12">
        <v>665</v>
      </c>
      <c r="C136" s="12">
        <v>606</v>
      </c>
      <c r="D136" s="10">
        <f t="shared" si="10"/>
        <v>91.12781954887218</v>
      </c>
      <c r="E136" s="12">
        <v>606</v>
      </c>
      <c r="F136" s="10">
        <f t="shared" si="11"/>
        <v>100</v>
      </c>
      <c r="G136" s="81"/>
      <c r="H136" s="82"/>
      <c r="I136" s="82"/>
    </row>
    <row r="137" spans="1:7" s="6" customFormat="1" ht="46.5" customHeight="1">
      <c r="A137" s="13" t="s">
        <v>27</v>
      </c>
      <c r="B137" s="12">
        <v>20.1</v>
      </c>
      <c r="C137" s="12">
        <v>21.5</v>
      </c>
      <c r="D137" s="10">
        <f t="shared" si="10"/>
        <v>106.96517412935323</v>
      </c>
      <c r="E137" s="12">
        <v>21.5</v>
      </c>
      <c r="F137" s="10">
        <f t="shared" si="11"/>
        <v>100</v>
      </c>
      <c r="G137" s="7"/>
    </row>
    <row r="138" spans="1:7" s="6" customFormat="1" ht="20.25" customHeight="1">
      <c r="A138" s="13" t="s">
        <v>22</v>
      </c>
      <c r="B138" s="12">
        <v>3.1</v>
      </c>
      <c r="C138" s="12">
        <v>3.2</v>
      </c>
      <c r="D138" s="10">
        <f t="shared" si="10"/>
        <v>103.2258064516129</v>
      </c>
      <c r="E138" s="12">
        <v>3.2</v>
      </c>
      <c r="F138" s="10">
        <f t="shared" si="11"/>
        <v>100</v>
      </c>
      <c r="G138" s="7"/>
    </row>
    <row r="139" spans="1:7" s="6" customFormat="1" ht="30">
      <c r="A139" s="13" t="s">
        <v>23</v>
      </c>
      <c r="B139" s="22">
        <v>8.3</v>
      </c>
      <c r="C139" s="22">
        <v>8.9</v>
      </c>
      <c r="D139" s="10">
        <f t="shared" si="10"/>
        <v>107.2289156626506</v>
      </c>
      <c r="E139" s="22">
        <v>8.9</v>
      </c>
      <c r="F139" s="10">
        <f t="shared" si="11"/>
        <v>100</v>
      </c>
      <c r="G139" s="7"/>
    </row>
    <row r="140" spans="1:7" s="6" customFormat="1" ht="48.75" customHeight="1">
      <c r="A140" s="13" t="s">
        <v>42</v>
      </c>
      <c r="B140" s="17">
        <v>1314</v>
      </c>
      <c r="C140" s="17">
        <v>1314</v>
      </c>
      <c r="D140" s="10">
        <f t="shared" si="10"/>
        <v>100</v>
      </c>
      <c r="E140" s="17">
        <v>1315</v>
      </c>
      <c r="F140" s="10">
        <f t="shared" si="11"/>
        <v>100.07610350076104</v>
      </c>
      <c r="G140" s="7"/>
    </row>
    <row r="141" spans="1:7" s="6" customFormat="1" ht="60" hidden="1">
      <c r="A141" s="13" t="s">
        <v>28</v>
      </c>
      <c r="B141" s="12"/>
      <c r="C141" s="12"/>
      <c r="D141" s="10" t="e">
        <f t="shared" si="10"/>
        <v>#DIV/0!</v>
      </c>
      <c r="E141" s="12"/>
      <c r="F141" s="10" t="e">
        <f t="shared" si="11"/>
        <v>#DIV/0!</v>
      </c>
      <c r="G141" s="7"/>
    </row>
    <row r="142" spans="1:7" s="6" customFormat="1" ht="48.75" customHeight="1">
      <c r="A142" s="13" t="s">
        <v>18</v>
      </c>
      <c r="B142" s="12">
        <v>502.4</v>
      </c>
      <c r="C142" s="12">
        <v>500.3</v>
      </c>
      <c r="D142" s="10">
        <f t="shared" si="10"/>
        <v>99.58200636942675</v>
      </c>
      <c r="E142" s="12">
        <v>513.2</v>
      </c>
      <c r="F142" s="10">
        <f t="shared" si="11"/>
        <v>102.57845292824305</v>
      </c>
      <c r="G142" s="7"/>
    </row>
    <row r="143" spans="1:7" s="6" customFormat="1" ht="33" customHeight="1">
      <c r="A143" s="13" t="s">
        <v>55</v>
      </c>
      <c r="B143" s="17">
        <v>2600</v>
      </c>
      <c r="C143" s="17">
        <v>2589</v>
      </c>
      <c r="D143" s="10">
        <f t="shared" si="10"/>
        <v>99.57692307692308</v>
      </c>
      <c r="E143" s="17">
        <v>2600</v>
      </c>
      <c r="F143" s="10">
        <f t="shared" si="11"/>
        <v>100.4248744689069</v>
      </c>
      <c r="G143" s="7"/>
    </row>
    <row r="144" spans="1:7" s="6" customFormat="1" ht="61.5" customHeight="1">
      <c r="A144" s="13" t="s">
        <v>75</v>
      </c>
      <c r="B144" s="17">
        <v>1268</v>
      </c>
      <c r="C144" s="17">
        <v>1100</v>
      </c>
      <c r="D144" s="10">
        <f t="shared" si="10"/>
        <v>86.75078864353313</v>
      </c>
      <c r="E144" s="17">
        <v>1432</v>
      </c>
      <c r="F144" s="10">
        <f t="shared" si="11"/>
        <v>130.1818181818182</v>
      </c>
      <c r="G144" s="7"/>
    </row>
    <row r="145" spans="1:7" s="6" customFormat="1" ht="33" customHeight="1">
      <c r="A145" s="13" t="s">
        <v>57</v>
      </c>
      <c r="B145" s="19">
        <v>40.07</v>
      </c>
      <c r="C145" s="19">
        <v>48.2</v>
      </c>
      <c r="D145" s="10">
        <f t="shared" si="10"/>
        <v>120.28949338657351</v>
      </c>
      <c r="E145" s="19">
        <v>50</v>
      </c>
      <c r="F145" s="10">
        <f t="shared" si="11"/>
        <v>103.73443983402488</v>
      </c>
      <c r="G145" s="7"/>
    </row>
    <row r="146" spans="1:7" s="6" customFormat="1" ht="58.5" customHeight="1">
      <c r="A146" s="38" t="s">
        <v>104</v>
      </c>
      <c r="B146" s="39">
        <f>B147+B148+B149+B150</f>
        <v>3602</v>
      </c>
      <c r="C146" s="39">
        <f>C147+C148+C149+C150</f>
        <v>3941</v>
      </c>
      <c r="D146" s="22">
        <f t="shared" si="10"/>
        <v>109.41143808995002</v>
      </c>
      <c r="E146" s="39">
        <f>E147+E148+E149+E150</f>
        <v>3960</v>
      </c>
      <c r="F146" s="22">
        <f t="shared" si="11"/>
        <v>100.48211113930475</v>
      </c>
      <c r="G146" s="7"/>
    </row>
    <row r="147" spans="1:16" s="6" customFormat="1" ht="54.75" customHeight="1">
      <c r="A147" s="21" t="s">
        <v>37</v>
      </c>
      <c r="B147" s="17">
        <v>34</v>
      </c>
      <c r="C147" s="17">
        <v>36</v>
      </c>
      <c r="D147" s="22">
        <f t="shared" si="10"/>
        <v>105.88235294117648</v>
      </c>
      <c r="E147" s="17">
        <v>36</v>
      </c>
      <c r="F147" s="22">
        <f t="shared" si="11"/>
        <v>100</v>
      </c>
      <c r="G147" s="81"/>
      <c r="H147" s="82"/>
      <c r="I147" s="82"/>
      <c r="J147" s="82"/>
      <c r="K147" s="82"/>
      <c r="L147" s="82"/>
      <c r="M147" s="82"/>
      <c r="N147" s="82"/>
      <c r="O147" s="56"/>
      <c r="P147" s="56"/>
    </row>
    <row r="148" spans="1:14" s="6" customFormat="1" ht="48.75" customHeight="1">
      <c r="A148" s="21" t="s">
        <v>38</v>
      </c>
      <c r="B148" s="17">
        <v>75</v>
      </c>
      <c r="C148" s="17">
        <v>72</v>
      </c>
      <c r="D148" s="22">
        <f t="shared" si="10"/>
        <v>96</v>
      </c>
      <c r="E148" s="17">
        <v>72</v>
      </c>
      <c r="F148" s="22">
        <f t="shared" si="11"/>
        <v>100</v>
      </c>
      <c r="G148" s="81"/>
      <c r="H148" s="82"/>
      <c r="I148" s="82"/>
      <c r="J148" s="82"/>
      <c r="K148" s="82"/>
      <c r="L148" s="82"/>
      <c r="M148" s="82"/>
      <c r="N148" s="82"/>
    </row>
    <row r="149" spans="1:14" s="6" customFormat="1" ht="44.25" customHeight="1">
      <c r="A149" s="21" t="s">
        <v>39</v>
      </c>
      <c r="B149" s="17">
        <v>1184</v>
      </c>
      <c r="C149" s="17">
        <v>1172</v>
      </c>
      <c r="D149" s="22">
        <f t="shared" si="10"/>
        <v>98.98648648648648</v>
      </c>
      <c r="E149" s="17">
        <v>1186</v>
      </c>
      <c r="F149" s="22">
        <f t="shared" si="11"/>
        <v>101.19453924914677</v>
      </c>
      <c r="G149" s="81"/>
      <c r="H149" s="82"/>
      <c r="I149" s="82"/>
      <c r="J149" s="82"/>
      <c r="K149" s="82"/>
      <c r="L149" s="82"/>
      <c r="M149" s="82"/>
      <c r="N149" s="82"/>
    </row>
    <row r="150" spans="1:7" s="6" customFormat="1" ht="30.75" customHeight="1">
      <c r="A150" s="21" t="s">
        <v>80</v>
      </c>
      <c r="B150" s="17">
        <v>2309</v>
      </c>
      <c r="C150" s="17">
        <v>2661</v>
      </c>
      <c r="D150" s="22">
        <f t="shared" si="10"/>
        <v>115.24469467301863</v>
      </c>
      <c r="E150" s="17">
        <v>2666</v>
      </c>
      <c r="F150" s="22">
        <f t="shared" si="11"/>
        <v>100.18789928598271</v>
      </c>
      <c r="G150" s="7"/>
    </row>
    <row r="151" spans="1:6" s="6" customFormat="1" ht="15">
      <c r="A151" s="64" t="s">
        <v>65</v>
      </c>
      <c r="B151" s="65"/>
      <c r="C151" s="65"/>
      <c r="D151" s="65"/>
      <c r="E151" s="65"/>
      <c r="F151" s="65"/>
    </row>
    <row r="152" spans="1:6" s="6" customFormat="1" ht="45">
      <c r="A152" s="13" t="s">
        <v>66</v>
      </c>
      <c r="B152" s="19">
        <v>44.83</v>
      </c>
      <c r="C152" s="19">
        <v>51.6</v>
      </c>
      <c r="D152" s="10">
        <f>C152/B152*100</f>
        <v>115.10149453490968</v>
      </c>
      <c r="E152" s="19">
        <v>50.72</v>
      </c>
      <c r="F152" s="10">
        <f>E152/C152*100</f>
        <v>98.29457364341084</v>
      </c>
    </row>
    <row r="153" spans="1:11" s="6" customFormat="1" ht="30">
      <c r="A153" s="13" t="s">
        <v>72</v>
      </c>
      <c r="B153" s="17">
        <f>B154+B155</f>
        <v>2996</v>
      </c>
      <c r="C153" s="17">
        <f>C154+C155</f>
        <v>3410</v>
      </c>
      <c r="D153" s="10">
        <f>C153/B153*100</f>
        <v>113.81842456608813</v>
      </c>
      <c r="E153" s="17">
        <f>E154+E155</f>
        <v>3416</v>
      </c>
      <c r="F153" s="10">
        <f>E153/C153*100</f>
        <v>100.17595307917888</v>
      </c>
      <c r="H153" s="7"/>
      <c r="I153" s="52"/>
      <c r="J153" s="52">
        <v>2020</v>
      </c>
      <c r="K153" s="6">
        <v>2018</v>
      </c>
    </row>
    <row r="154" spans="1:11" s="6" customFormat="1" ht="22.5" customHeight="1">
      <c r="A154" s="13" t="s">
        <v>112</v>
      </c>
      <c r="B154" s="17">
        <v>687</v>
      </c>
      <c r="C154" s="17">
        <v>749</v>
      </c>
      <c r="D154" s="10">
        <f>C154/B154*100</f>
        <v>109.02474526928675</v>
      </c>
      <c r="E154" s="17">
        <v>750</v>
      </c>
      <c r="F154" s="10">
        <f>E154/C154*100</f>
        <v>100.13351134846462</v>
      </c>
      <c r="G154" s="83"/>
      <c r="H154" s="67"/>
      <c r="I154" s="37">
        <v>36.915</v>
      </c>
      <c r="J154" s="37">
        <v>36.92</v>
      </c>
      <c r="K154" s="6">
        <v>36.915</v>
      </c>
    </row>
    <row r="155" spans="1:11" s="6" customFormat="1" ht="21" customHeight="1">
      <c r="A155" s="13" t="s">
        <v>111</v>
      </c>
      <c r="B155" s="17">
        <v>2309</v>
      </c>
      <c r="C155" s="17">
        <v>2661</v>
      </c>
      <c r="D155" s="22">
        <f>C155/B155*100</f>
        <v>115.24469467301863</v>
      </c>
      <c r="E155" s="17">
        <v>2666</v>
      </c>
      <c r="F155" s="10">
        <f>E155/C155*100</f>
        <v>100.18789928598271</v>
      </c>
      <c r="G155" s="83"/>
      <c r="H155" s="67"/>
      <c r="I155" s="37">
        <v>6.076</v>
      </c>
      <c r="J155" s="37">
        <v>6.107</v>
      </c>
      <c r="K155" s="6">
        <v>6.0515</v>
      </c>
    </row>
    <row r="156" spans="1:11" s="6" customFormat="1" ht="102" customHeight="1">
      <c r="A156" s="13" t="s">
        <v>110</v>
      </c>
      <c r="B156" s="19">
        <f>K155/K154*100</f>
        <v>16.393065149668157</v>
      </c>
      <c r="C156" s="19">
        <f>I156</f>
        <v>16.459433834484628</v>
      </c>
      <c r="D156" s="10">
        <f>C156/B156*100</f>
        <v>100.40485829959513</v>
      </c>
      <c r="E156" s="19">
        <f>J156</f>
        <v>16.541170097508125</v>
      </c>
      <c r="F156" s="10">
        <f>E156/C156*100</f>
        <v>100.49659219050567</v>
      </c>
      <c r="G156" s="78"/>
      <c r="H156" s="68"/>
      <c r="I156" s="53">
        <f>I155/I154*100</f>
        <v>16.459433834484628</v>
      </c>
      <c r="J156" s="53">
        <f>J155/J154*100</f>
        <v>16.541170097508125</v>
      </c>
      <c r="K156" s="55">
        <f>K155/K154*100</f>
        <v>16.393065149668157</v>
      </c>
    </row>
    <row r="157" spans="1:6" s="6" customFormat="1" ht="120" customHeight="1">
      <c r="A157" s="13" t="s">
        <v>67</v>
      </c>
      <c r="B157" s="19">
        <v>0</v>
      </c>
      <c r="C157" s="19">
        <v>0</v>
      </c>
      <c r="D157" s="22">
        <v>0</v>
      </c>
      <c r="E157" s="19">
        <v>29.27</v>
      </c>
      <c r="F157" s="10">
        <v>0</v>
      </c>
    </row>
    <row r="158" spans="1:6" s="6" customFormat="1" ht="13.5" customHeight="1">
      <c r="A158" s="64" t="s">
        <v>40</v>
      </c>
      <c r="B158" s="65"/>
      <c r="C158" s="65"/>
      <c r="D158" s="65"/>
      <c r="E158" s="65"/>
      <c r="F158" s="66"/>
    </row>
    <row r="159" spans="1:7" s="6" customFormat="1" ht="31.5" customHeight="1">
      <c r="A159" s="13" t="s">
        <v>91</v>
      </c>
      <c r="B159" s="19">
        <v>154</v>
      </c>
      <c r="C159" s="19">
        <v>155.5</v>
      </c>
      <c r="D159" s="10">
        <f aca="true" t="shared" si="12" ref="D159:D166">C159/B159*100</f>
        <v>100.97402597402598</v>
      </c>
      <c r="E159" s="19">
        <v>157</v>
      </c>
      <c r="F159" s="10">
        <f aca="true" t="shared" si="13" ref="F159:F166">E159/C159*100</f>
        <v>100.96463022508037</v>
      </c>
      <c r="G159" s="7"/>
    </row>
    <row r="160" spans="1:7" s="6" customFormat="1" ht="30">
      <c r="A160" s="13" t="s">
        <v>92</v>
      </c>
      <c r="B160" s="28">
        <v>383.8</v>
      </c>
      <c r="C160" s="22">
        <v>384.9</v>
      </c>
      <c r="D160" s="10">
        <f t="shared" si="12"/>
        <v>100.28660760812922</v>
      </c>
      <c r="E160" s="22">
        <v>390</v>
      </c>
      <c r="F160" s="10">
        <f t="shared" si="13"/>
        <v>101.32501948558068</v>
      </c>
      <c r="G160" s="7"/>
    </row>
    <row r="161" spans="1:7" s="6" customFormat="1" ht="30">
      <c r="A161" s="13" t="s">
        <v>93</v>
      </c>
      <c r="B161" s="28">
        <v>106.37</v>
      </c>
      <c r="C161" s="28">
        <v>106.47</v>
      </c>
      <c r="D161" s="10">
        <f t="shared" si="12"/>
        <v>100.09401146939926</v>
      </c>
      <c r="E161" s="28">
        <v>112</v>
      </c>
      <c r="F161" s="10">
        <f t="shared" si="13"/>
        <v>105.1939513477975</v>
      </c>
      <c r="G161" s="7"/>
    </row>
    <row r="162" spans="1:7" s="6" customFormat="1" ht="30">
      <c r="A162" s="13" t="s">
        <v>94</v>
      </c>
      <c r="B162" s="19">
        <v>252</v>
      </c>
      <c r="C162" s="19">
        <v>255.5</v>
      </c>
      <c r="D162" s="10">
        <f t="shared" si="12"/>
        <v>101.38888888888889</v>
      </c>
      <c r="E162" s="19">
        <v>255.5</v>
      </c>
      <c r="F162" s="10">
        <f t="shared" si="13"/>
        <v>100</v>
      </c>
      <c r="G162" s="7"/>
    </row>
    <row r="163" spans="1:7" s="6" customFormat="1" ht="33" customHeight="1">
      <c r="A163" s="21" t="s">
        <v>95</v>
      </c>
      <c r="B163" s="19">
        <v>98.88</v>
      </c>
      <c r="C163" s="19">
        <v>101.5</v>
      </c>
      <c r="D163" s="10">
        <f t="shared" si="12"/>
        <v>102.64967637540454</v>
      </c>
      <c r="E163" s="19">
        <v>101.5</v>
      </c>
      <c r="F163" s="10">
        <f t="shared" si="13"/>
        <v>100</v>
      </c>
      <c r="G163" s="37"/>
    </row>
    <row r="164" spans="1:7" s="6" customFormat="1" ht="64.5" customHeight="1">
      <c r="A164" s="20" t="s">
        <v>41</v>
      </c>
      <c r="B164" s="19">
        <v>98</v>
      </c>
      <c r="C164" s="19">
        <v>98</v>
      </c>
      <c r="D164" s="10">
        <f t="shared" si="12"/>
        <v>100</v>
      </c>
      <c r="E164" s="19">
        <v>98</v>
      </c>
      <c r="F164" s="10">
        <f t="shared" si="13"/>
        <v>100</v>
      </c>
      <c r="G164" s="7"/>
    </row>
    <row r="165" spans="1:14" s="6" customFormat="1" ht="46.5" customHeight="1">
      <c r="A165" s="20" t="s">
        <v>43</v>
      </c>
      <c r="B165" s="19">
        <v>881.62</v>
      </c>
      <c r="C165" s="12">
        <v>906.3</v>
      </c>
      <c r="D165" s="10">
        <f t="shared" si="12"/>
        <v>102.79939202831152</v>
      </c>
      <c r="E165" s="12">
        <v>931.3</v>
      </c>
      <c r="F165" s="10">
        <f t="shared" si="13"/>
        <v>102.75846849828976</v>
      </c>
      <c r="G165" s="73"/>
      <c r="H165" s="73"/>
      <c r="I165" s="73"/>
      <c r="J165" s="73"/>
      <c r="K165" s="73"/>
      <c r="L165" s="73"/>
      <c r="M165" s="73"/>
      <c r="N165" s="73"/>
    </row>
    <row r="166" spans="1:14" s="6" customFormat="1" ht="45">
      <c r="A166" s="20" t="s">
        <v>82</v>
      </c>
      <c r="B166" s="12">
        <v>126.33</v>
      </c>
      <c r="C166" s="12">
        <v>126.9</v>
      </c>
      <c r="D166" s="10">
        <f t="shared" si="12"/>
        <v>100.4511992400855</v>
      </c>
      <c r="E166" s="12">
        <v>128</v>
      </c>
      <c r="F166" s="10">
        <f t="shared" si="13"/>
        <v>100.86682427107958</v>
      </c>
      <c r="G166" s="74"/>
      <c r="H166" s="75"/>
      <c r="I166" s="75"/>
      <c r="J166" s="75"/>
      <c r="K166" s="75"/>
      <c r="L166" s="75"/>
      <c r="M166" s="75"/>
      <c r="N166" s="76"/>
    </row>
    <row r="167" spans="1:7" s="6" customFormat="1" ht="15">
      <c r="A167" s="64" t="s">
        <v>76</v>
      </c>
      <c r="B167" s="65"/>
      <c r="C167" s="65"/>
      <c r="D167" s="65"/>
      <c r="E167" s="65"/>
      <c r="F167" s="66"/>
      <c r="G167" s="35"/>
    </row>
    <row r="168" spans="1:7" s="6" customFormat="1" ht="55.5" customHeight="1">
      <c r="A168" s="20" t="s">
        <v>96</v>
      </c>
      <c r="B168" s="12">
        <v>40</v>
      </c>
      <c r="C168" s="12">
        <v>45.7</v>
      </c>
      <c r="D168" s="10">
        <f>C168/B168*100</f>
        <v>114.25</v>
      </c>
      <c r="E168" s="12">
        <v>47</v>
      </c>
      <c r="F168" s="10">
        <f>E168/C168*100</f>
        <v>102.84463894967178</v>
      </c>
      <c r="G168" s="7"/>
    </row>
    <row r="169" spans="1:7" s="6" customFormat="1" ht="30">
      <c r="A169" s="20" t="s">
        <v>79</v>
      </c>
      <c r="B169" s="19">
        <v>15</v>
      </c>
      <c r="C169" s="19">
        <v>16</v>
      </c>
      <c r="D169" s="10">
        <f>C169/B169*100</f>
        <v>106.66666666666667</v>
      </c>
      <c r="E169" s="19">
        <v>20</v>
      </c>
      <c r="F169" s="10">
        <f>E169/C169*100</f>
        <v>125</v>
      </c>
      <c r="G169" s="7"/>
    </row>
    <row r="170" spans="1:7" s="6" customFormat="1" ht="30">
      <c r="A170" s="20" t="s">
        <v>77</v>
      </c>
      <c r="B170" s="12">
        <v>1658</v>
      </c>
      <c r="C170" s="12">
        <v>74</v>
      </c>
      <c r="D170" s="10">
        <f>C170/B170*100</f>
        <v>4.463208685162847</v>
      </c>
      <c r="E170" s="12">
        <v>500</v>
      </c>
      <c r="F170" s="10">
        <f>E170/C170*100</f>
        <v>675.6756756756757</v>
      </c>
      <c r="G170" s="7"/>
    </row>
    <row r="171" spans="1:7" s="6" customFormat="1" ht="44.25" customHeight="1">
      <c r="A171" s="20" t="s">
        <v>78</v>
      </c>
      <c r="B171" s="12">
        <v>3</v>
      </c>
      <c r="C171" s="12">
        <v>26</v>
      </c>
      <c r="D171" s="10">
        <f>C171/B171*100</f>
        <v>866.6666666666666</v>
      </c>
      <c r="E171" s="12">
        <v>30</v>
      </c>
      <c r="F171" s="10"/>
      <c r="G171" s="7"/>
    </row>
    <row r="172" spans="1:7" s="6" customFormat="1" ht="15" customHeight="1">
      <c r="A172" s="40"/>
      <c r="B172" s="41"/>
      <c r="C172" s="41"/>
      <c r="D172" s="7"/>
      <c r="E172" s="41"/>
      <c r="F172" s="7"/>
      <c r="G172" s="7"/>
    </row>
    <row r="173" spans="1:2" ht="12.75">
      <c r="A173" s="79" t="s">
        <v>118</v>
      </c>
      <c r="B173" s="79"/>
    </row>
    <row r="174" spans="1:6" ht="84" customHeight="1">
      <c r="A174" s="79"/>
      <c r="B174" s="79"/>
      <c r="E174" s="80" t="s">
        <v>113</v>
      </c>
      <c r="F174" s="80"/>
    </row>
    <row r="175" ht="18.75">
      <c r="A175" s="26"/>
    </row>
    <row r="176" ht="16.5" customHeight="1">
      <c r="A176" s="26"/>
    </row>
    <row r="177" spans="1:7" ht="16.5" customHeight="1">
      <c r="A177" s="26"/>
      <c r="B177" s="77"/>
      <c r="C177" s="77"/>
      <c r="D177" s="77"/>
      <c r="E177" s="77"/>
      <c r="F177" s="77"/>
      <c r="G177" s="54"/>
    </row>
    <row r="178" ht="16.5" customHeight="1"/>
  </sheetData>
  <sheetProtection/>
  <mergeCells count="39">
    <mergeCell ref="A1:F1"/>
    <mergeCell ref="A2:F2"/>
    <mergeCell ref="A3:F3"/>
    <mergeCell ref="A4:F4"/>
    <mergeCell ref="A5:F5"/>
    <mergeCell ref="A7:F7"/>
    <mergeCell ref="A8:F8"/>
    <mergeCell ref="A9:F9"/>
    <mergeCell ref="A11:A12"/>
    <mergeCell ref="D11:D12"/>
    <mergeCell ref="F11:F12"/>
    <mergeCell ref="G21:H21"/>
    <mergeCell ref="G25:K26"/>
    <mergeCell ref="A28:F28"/>
    <mergeCell ref="G31:J32"/>
    <mergeCell ref="G35:K36"/>
    <mergeCell ref="G40:L41"/>
    <mergeCell ref="G39:P39"/>
    <mergeCell ref="G46:L46"/>
    <mergeCell ref="A51:F51"/>
    <mergeCell ref="A91:F91"/>
    <mergeCell ref="G115:K115"/>
    <mergeCell ref="A117:F117"/>
    <mergeCell ref="A123:F123"/>
    <mergeCell ref="A127:F127"/>
    <mergeCell ref="A134:F134"/>
    <mergeCell ref="G136:I136"/>
    <mergeCell ref="A151:F151"/>
    <mergeCell ref="G154:H154"/>
    <mergeCell ref="G155:H155"/>
    <mergeCell ref="G147:N149"/>
    <mergeCell ref="G165:N165"/>
    <mergeCell ref="G166:N166"/>
    <mergeCell ref="B177:F177"/>
    <mergeCell ref="G156:H156"/>
    <mergeCell ref="A158:F158"/>
    <mergeCell ref="A167:F167"/>
    <mergeCell ref="A173:B174"/>
    <mergeCell ref="E174:F174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Андрусенко Мария Сергеевна</cp:lastModifiedBy>
  <cp:lastPrinted>2019-11-19T13:24:28Z</cp:lastPrinted>
  <dcterms:created xsi:type="dcterms:W3CDTF">2006-05-06T07:58:30Z</dcterms:created>
  <dcterms:modified xsi:type="dcterms:W3CDTF">2019-12-02T07:31:25Z</dcterms:modified>
  <cp:category/>
  <cp:version/>
  <cp:contentType/>
  <cp:contentStatus/>
</cp:coreProperties>
</file>